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erling/Documents/01 FÅGEL/VP och Sverige/Sverigelista 2026 - 2 april/"/>
    </mc:Choice>
  </mc:AlternateContent>
  <xr:revisionPtr revIDLastSave="0" documentId="13_ncr:1_{B59AC234-C969-FD45-9746-15C6DA55FEC0}" xr6:coauthVersionLast="47" xr6:coauthVersionMax="47" xr10:uidLastSave="{00000000-0000-0000-0000-000000000000}"/>
  <bookViews>
    <workbookView xWindow="0" yWindow="500" windowWidth="18480" windowHeight="28300" xr2:uid="{00000000-000D-0000-FFFF-FFFF00000000}"/>
  </bookViews>
  <sheets>
    <sheet name="SVERIGELISTAN 2026" sheetId="1" r:id="rId1"/>
  </sheets>
  <definedNames>
    <definedName name="_xlnm.Print_Area" localSheetId="0">'SVERIGELISTAN 2026'!$A$1:$I$1184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rKw02tU0Kc//dX5sJP7BAHxyrrnljdxNlLPTAe0XP5M="/>
    </ext>
  </extLst>
</workbook>
</file>

<file path=xl/calcChain.xml><?xml version="1.0" encoding="utf-8"?>
<calcChain xmlns="http://schemas.openxmlformats.org/spreadsheetml/2006/main">
  <c r="AB1098" i="1" l="1"/>
  <c r="AA1098" i="1"/>
  <c r="Z1098" i="1"/>
  <c r="X1098" i="1"/>
  <c r="V1098" i="1" a="1"/>
  <c r="V1098" i="1"/>
  <c r="T1098" i="1"/>
  <c r="Q1098" i="1"/>
  <c r="K1098" i="1"/>
  <c r="AB1097" i="1"/>
  <c r="AA1097" i="1"/>
  <c r="Z1097" i="1"/>
  <c r="X1097" i="1"/>
  <c r="V1097" i="1" a="1"/>
  <c r="V1097" i="1"/>
  <c r="T1097" i="1"/>
  <c r="Q1097" i="1"/>
  <c r="K1097" i="1"/>
  <c r="AB1096" i="1"/>
  <c r="AA1096" i="1"/>
  <c r="Z1096" i="1"/>
  <c r="X1096" i="1"/>
  <c r="V1096" i="1" a="1"/>
  <c r="V1096" i="1"/>
  <c r="T1096" i="1"/>
  <c r="K1096" i="1"/>
  <c r="AB1094" i="1"/>
  <c r="AA1094" i="1"/>
  <c r="Z1094" i="1"/>
  <c r="X1094" i="1"/>
  <c r="V1094" i="1" a="1"/>
  <c r="V1094" i="1"/>
  <c r="T1094" i="1"/>
  <c r="Q1094" i="1"/>
  <c r="K1094" i="1"/>
  <c r="AB1093" i="1"/>
  <c r="AA1093" i="1"/>
  <c r="Z1093" i="1"/>
  <c r="X1093" i="1"/>
  <c r="V1093" i="1" a="1"/>
  <c r="V1093" i="1"/>
  <c r="T1093" i="1"/>
  <c r="K1093" i="1"/>
  <c r="AC1092" i="1" a="1"/>
  <c r="AC1092" i="1"/>
  <c r="AB1092" i="1"/>
  <c r="AC1091" i="1" a="1"/>
  <c r="AC1091" i="1"/>
  <c r="AB1091" i="1"/>
  <c r="AB1090" i="1"/>
  <c r="AA1090" i="1"/>
  <c r="Z1090" i="1"/>
  <c r="X1090" i="1"/>
  <c r="V1090" i="1" a="1"/>
  <c r="V1090" i="1"/>
  <c r="T1090" i="1"/>
  <c r="Q1090" i="1"/>
  <c r="K1090" i="1"/>
  <c r="AB1089" i="1"/>
  <c r="AA1089" i="1"/>
  <c r="Z1089" i="1"/>
  <c r="X1089" i="1"/>
  <c r="V1089" i="1" a="1"/>
  <c r="V1089" i="1"/>
  <c r="T1089" i="1"/>
  <c r="Q1089" i="1"/>
  <c r="K1089" i="1"/>
  <c r="AB1088" i="1"/>
  <c r="AA1088" i="1"/>
  <c r="Z1088" i="1"/>
  <c r="X1088" i="1"/>
  <c r="V1088" i="1" a="1"/>
  <c r="V1088" i="1"/>
  <c r="T1088" i="1"/>
  <c r="Q1088" i="1"/>
  <c r="K1088" i="1"/>
  <c r="AB1087" i="1"/>
  <c r="AA1087" i="1"/>
  <c r="Z1087" i="1"/>
  <c r="X1087" i="1"/>
  <c r="V1087" i="1" a="1"/>
  <c r="V1087" i="1"/>
  <c r="T1087" i="1"/>
  <c r="Q1087" i="1"/>
  <c r="K1087" i="1"/>
  <c r="AB1086" i="1"/>
  <c r="AA1086" i="1"/>
  <c r="Z1086" i="1"/>
  <c r="X1086" i="1"/>
  <c r="V1086" i="1" a="1"/>
  <c r="V1086" i="1"/>
  <c r="T1086" i="1"/>
  <c r="Q1086" i="1"/>
  <c r="K1086" i="1"/>
  <c r="AB1085" i="1"/>
  <c r="AA1085" i="1"/>
  <c r="Z1085" i="1"/>
  <c r="X1085" i="1"/>
  <c r="V1085" i="1" a="1"/>
  <c r="V1085" i="1"/>
  <c r="T1085" i="1"/>
  <c r="K1085" i="1"/>
  <c r="AB1084" i="1"/>
  <c r="AA1084" i="1"/>
  <c r="Z1084" i="1"/>
  <c r="X1084" i="1"/>
  <c r="V1084" i="1" a="1"/>
  <c r="V1084" i="1"/>
  <c r="T1084" i="1"/>
  <c r="Q1084" i="1"/>
  <c r="K1084" i="1"/>
  <c r="AB1083" i="1"/>
  <c r="AA1083" i="1"/>
  <c r="Z1083" i="1"/>
  <c r="X1083" i="1"/>
  <c r="V1083" i="1" a="1"/>
  <c r="V1083" i="1"/>
  <c r="T1083" i="1"/>
  <c r="Q1083" i="1"/>
  <c r="K1083" i="1"/>
  <c r="AB1082" i="1"/>
  <c r="AA1082" i="1"/>
  <c r="Z1082" i="1"/>
  <c r="X1082" i="1"/>
  <c r="V1082" i="1" a="1"/>
  <c r="V1082" i="1"/>
  <c r="T1082" i="1"/>
  <c r="K1082" i="1"/>
  <c r="AB1081" i="1"/>
  <c r="AA1081" i="1"/>
  <c r="Z1081" i="1"/>
  <c r="X1081" i="1"/>
  <c r="V1081" i="1" a="1"/>
  <c r="V1081" i="1"/>
  <c r="T1081" i="1"/>
  <c r="Q1081" i="1"/>
  <c r="K1081" i="1"/>
  <c r="AB1080" i="1"/>
  <c r="AA1080" i="1"/>
  <c r="Z1080" i="1"/>
  <c r="X1080" i="1"/>
  <c r="V1080" i="1" a="1"/>
  <c r="V1080" i="1"/>
  <c r="T1080" i="1"/>
  <c r="K1080" i="1"/>
  <c r="AB1079" i="1"/>
  <c r="AA1079" i="1"/>
  <c r="Z1079" i="1"/>
  <c r="X1079" i="1"/>
  <c r="V1079" i="1" a="1"/>
  <c r="V1079" i="1"/>
  <c r="T1079" i="1"/>
  <c r="Q1079" i="1"/>
  <c r="K1079" i="1"/>
  <c r="AB1078" i="1"/>
  <c r="AA1078" i="1"/>
  <c r="Z1078" i="1"/>
  <c r="X1078" i="1"/>
  <c r="V1078" i="1" a="1"/>
  <c r="V1078" i="1"/>
  <c r="T1078" i="1"/>
  <c r="Q1078" i="1"/>
  <c r="K1078" i="1"/>
  <c r="AB1077" i="1"/>
  <c r="AA1077" i="1"/>
  <c r="Z1077" i="1"/>
  <c r="X1077" i="1"/>
  <c r="V1077" i="1" a="1"/>
  <c r="V1077" i="1"/>
  <c r="T1077" i="1"/>
  <c r="K1077" i="1"/>
  <c r="AB1076" i="1"/>
  <c r="AA1076" i="1"/>
  <c r="Z1076" i="1"/>
  <c r="X1076" i="1"/>
  <c r="V1076" i="1" a="1"/>
  <c r="V1076" i="1"/>
  <c r="T1076" i="1"/>
  <c r="Q1076" i="1"/>
  <c r="K1076" i="1"/>
  <c r="AB1075" i="1"/>
  <c r="AA1075" i="1"/>
  <c r="Z1075" i="1"/>
  <c r="X1075" i="1"/>
  <c r="V1075" i="1" a="1"/>
  <c r="V1075" i="1"/>
  <c r="T1075" i="1"/>
  <c r="Q1075" i="1"/>
  <c r="K1075" i="1"/>
  <c r="AB1074" i="1"/>
  <c r="AA1074" i="1"/>
  <c r="Z1074" i="1"/>
  <c r="X1074" i="1"/>
  <c r="V1074" i="1" a="1"/>
  <c r="V1074" i="1"/>
  <c r="T1074" i="1"/>
  <c r="Q1074" i="1"/>
  <c r="K1074" i="1"/>
  <c r="AB1073" i="1"/>
  <c r="AA1073" i="1"/>
  <c r="Z1073" i="1"/>
  <c r="X1073" i="1"/>
  <c r="V1073" i="1" a="1"/>
  <c r="V1073" i="1"/>
  <c r="T1073" i="1"/>
  <c r="K1073" i="1"/>
  <c r="AB1072" i="1"/>
  <c r="AA1072" i="1"/>
  <c r="Z1072" i="1"/>
  <c r="X1072" i="1"/>
  <c r="V1072" i="1" a="1"/>
  <c r="V1072" i="1"/>
  <c r="T1072" i="1"/>
  <c r="Q1072" i="1"/>
  <c r="K1072" i="1"/>
  <c r="AB1071" i="1"/>
  <c r="AA1071" i="1"/>
  <c r="Z1071" i="1"/>
  <c r="X1071" i="1"/>
  <c r="V1071" i="1" a="1"/>
  <c r="V1071" i="1"/>
  <c r="T1071" i="1"/>
  <c r="K1071" i="1"/>
  <c r="AB1070" i="1"/>
  <c r="AA1070" i="1"/>
  <c r="Z1070" i="1"/>
  <c r="X1070" i="1"/>
  <c r="V1070" i="1" a="1"/>
  <c r="V1070" i="1"/>
  <c r="T1070" i="1"/>
  <c r="Q1070" i="1"/>
  <c r="K1070" i="1"/>
  <c r="AB1068" i="1"/>
  <c r="AA1068" i="1"/>
  <c r="Z1068" i="1"/>
  <c r="X1068" i="1"/>
  <c r="V1068" i="1" a="1"/>
  <c r="V1068" i="1"/>
  <c r="T1068" i="1"/>
  <c r="K1068" i="1"/>
  <c r="AB1067" i="1"/>
  <c r="AA1067" i="1"/>
  <c r="Z1067" i="1"/>
  <c r="X1067" i="1"/>
  <c r="V1067" i="1" a="1"/>
  <c r="V1067" i="1"/>
  <c r="T1067" i="1"/>
  <c r="K1067" i="1"/>
  <c r="AB1066" i="1"/>
  <c r="AA1066" i="1"/>
  <c r="Z1066" i="1"/>
  <c r="X1066" i="1"/>
  <c r="V1066" i="1" a="1"/>
  <c r="V1066" i="1"/>
  <c r="T1066" i="1"/>
  <c r="Q1066" i="1"/>
  <c r="K1066" i="1"/>
  <c r="AB1065" i="1"/>
  <c r="AA1065" i="1"/>
  <c r="Z1065" i="1"/>
  <c r="X1065" i="1"/>
  <c r="V1065" i="1" a="1"/>
  <c r="V1065" i="1"/>
  <c r="T1065" i="1"/>
  <c r="Q1065" i="1"/>
  <c r="K1065" i="1"/>
  <c r="AB1064" i="1"/>
  <c r="AA1064" i="1"/>
  <c r="Z1064" i="1"/>
  <c r="X1064" i="1"/>
  <c r="V1064" i="1" a="1"/>
  <c r="V1064" i="1"/>
  <c r="T1064" i="1"/>
  <c r="K1064" i="1"/>
  <c r="AB1063" i="1"/>
  <c r="AA1063" i="1"/>
  <c r="Z1063" i="1"/>
  <c r="X1063" i="1"/>
  <c r="V1063" i="1" a="1"/>
  <c r="V1063" i="1"/>
  <c r="T1063" i="1"/>
  <c r="Q1063" i="1"/>
  <c r="K1063" i="1"/>
  <c r="AB1062" i="1"/>
  <c r="AA1062" i="1"/>
  <c r="Z1062" i="1"/>
  <c r="X1062" i="1"/>
  <c r="V1062" i="1" a="1"/>
  <c r="V1062" i="1"/>
  <c r="T1062" i="1"/>
  <c r="Q1062" i="1"/>
  <c r="K1062" i="1"/>
  <c r="AB1061" i="1"/>
  <c r="AA1061" i="1"/>
  <c r="Z1061" i="1"/>
  <c r="X1061" i="1"/>
  <c r="V1061" i="1" a="1"/>
  <c r="V1061" i="1"/>
  <c r="T1061" i="1"/>
  <c r="K1061" i="1"/>
  <c r="AB1060" i="1"/>
  <c r="AA1060" i="1"/>
  <c r="Z1060" i="1"/>
  <c r="X1060" i="1"/>
  <c r="V1060" i="1" a="1"/>
  <c r="V1060" i="1"/>
  <c r="T1060" i="1"/>
  <c r="K1060" i="1"/>
  <c r="AB1059" i="1"/>
  <c r="AA1059" i="1"/>
  <c r="Z1059" i="1"/>
  <c r="X1059" i="1"/>
  <c r="V1059" i="1" a="1"/>
  <c r="V1059" i="1"/>
  <c r="T1059" i="1"/>
  <c r="Q1059" i="1"/>
  <c r="K1059" i="1"/>
  <c r="AB1058" i="1"/>
  <c r="AA1058" i="1"/>
  <c r="Z1058" i="1"/>
  <c r="X1058" i="1"/>
  <c r="V1058" i="1" a="1"/>
  <c r="V1058" i="1"/>
  <c r="T1058" i="1"/>
  <c r="Q1058" i="1"/>
  <c r="K1058" i="1"/>
  <c r="AB1057" i="1"/>
  <c r="AA1057" i="1"/>
  <c r="Z1057" i="1"/>
  <c r="X1057" i="1"/>
  <c r="V1057" i="1" a="1"/>
  <c r="V1057" i="1"/>
  <c r="T1057" i="1"/>
  <c r="K1057" i="1"/>
  <c r="AB1056" i="1"/>
  <c r="AA1056" i="1"/>
  <c r="Z1056" i="1"/>
  <c r="X1056" i="1"/>
  <c r="V1056" i="1" a="1"/>
  <c r="V1056" i="1"/>
  <c r="T1056" i="1"/>
  <c r="K1056" i="1"/>
  <c r="AB1055" i="1"/>
  <c r="AA1055" i="1"/>
  <c r="Z1055" i="1"/>
  <c r="X1055" i="1"/>
  <c r="V1055" i="1" a="1"/>
  <c r="V1055" i="1"/>
  <c r="T1055" i="1"/>
  <c r="Q1055" i="1"/>
  <c r="K1055" i="1"/>
  <c r="AB1054" i="1"/>
  <c r="AA1054" i="1"/>
  <c r="Z1054" i="1"/>
  <c r="X1054" i="1"/>
  <c r="V1054" i="1" a="1"/>
  <c r="V1054" i="1"/>
  <c r="T1054" i="1"/>
  <c r="K1054" i="1"/>
  <c r="AB1053" i="1"/>
  <c r="AA1053" i="1"/>
  <c r="Z1053" i="1"/>
  <c r="X1053" i="1"/>
  <c r="V1053" i="1" a="1"/>
  <c r="V1053" i="1"/>
  <c r="T1053" i="1"/>
  <c r="K1053" i="1"/>
  <c r="AB1052" i="1"/>
  <c r="AA1052" i="1"/>
  <c r="Z1052" i="1"/>
  <c r="X1052" i="1"/>
  <c r="V1052" i="1" a="1"/>
  <c r="V1052" i="1"/>
  <c r="T1052" i="1"/>
  <c r="Q1052" i="1"/>
  <c r="K1052" i="1"/>
  <c r="AB1051" i="1"/>
  <c r="AA1051" i="1"/>
  <c r="Z1051" i="1"/>
  <c r="X1051" i="1"/>
  <c r="V1051" i="1" a="1"/>
  <c r="V1051" i="1"/>
  <c r="T1051" i="1"/>
  <c r="Q1051" i="1"/>
  <c r="K1051" i="1"/>
  <c r="AB1050" i="1"/>
  <c r="AA1050" i="1"/>
  <c r="Z1050" i="1"/>
  <c r="X1050" i="1"/>
  <c r="V1050" i="1" a="1"/>
  <c r="V1050" i="1"/>
  <c r="T1050" i="1"/>
  <c r="Q1050" i="1"/>
  <c r="K1050" i="1"/>
  <c r="AB1049" i="1"/>
  <c r="AA1049" i="1"/>
  <c r="Z1049" i="1"/>
  <c r="X1049" i="1"/>
  <c r="V1049" i="1" a="1"/>
  <c r="V1049" i="1"/>
  <c r="T1049" i="1"/>
  <c r="Q1049" i="1"/>
  <c r="K1049" i="1"/>
  <c r="AB1048" i="1"/>
  <c r="AA1048" i="1"/>
  <c r="Z1048" i="1"/>
  <c r="X1048" i="1"/>
  <c r="V1048" i="1" a="1"/>
  <c r="V1048" i="1"/>
  <c r="T1048" i="1"/>
  <c r="K1048" i="1"/>
  <c r="AB1047" i="1"/>
  <c r="AA1047" i="1"/>
  <c r="Z1047" i="1"/>
  <c r="X1047" i="1"/>
  <c r="V1047" i="1" a="1"/>
  <c r="V1047" i="1"/>
  <c r="T1047" i="1"/>
  <c r="K1047" i="1"/>
  <c r="AB1046" i="1"/>
  <c r="AA1046" i="1"/>
  <c r="Z1046" i="1"/>
  <c r="X1046" i="1"/>
  <c r="V1046" i="1" a="1"/>
  <c r="V1046" i="1"/>
  <c r="T1046" i="1"/>
  <c r="Q1046" i="1"/>
  <c r="K1046" i="1"/>
  <c r="AB1045" i="1"/>
  <c r="AA1045" i="1"/>
  <c r="Z1045" i="1"/>
  <c r="X1045" i="1"/>
  <c r="V1045" i="1" a="1"/>
  <c r="V1045" i="1"/>
  <c r="T1045" i="1"/>
  <c r="K1045" i="1"/>
  <c r="AB1044" i="1"/>
  <c r="AA1044" i="1"/>
  <c r="Z1044" i="1"/>
  <c r="X1044" i="1"/>
  <c r="V1044" i="1" a="1"/>
  <c r="V1044" i="1"/>
  <c r="T1044" i="1"/>
  <c r="K1044" i="1"/>
  <c r="AB1043" i="1"/>
  <c r="AA1043" i="1"/>
  <c r="Z1043" i="1"/>
  <c r="X1043" i="1"/>
  <c r="V1043" i="1" a="1"/>
  <c r="V1043" i="1"/>
  <c r="T1043" i="1"/>
  <c r="Q1043" i="1"/>
  <c r="K1043" i="1"/>
  <c r="AB1042" i="1"/>
  <c r="AA1042" i="1"/>
  <c r="Z1042" i="1"/>
  <c r="X1042" i="1"/>
  <c r="V1042" i="1" a="1"/>
  <c r="V1042" i="1"/>
  <c r="T1042" i="1"/>
  <c r="K1042" i="1"/>
  <c r="AB1041" i="1"/>
  <c r="AA1041" i="1"/>
  <c r="Z1041" i="1"/>
  <c r="X1041" i="1"/>
  <c r="V1041" i="1" a="1"/>
  <c r="V1041" i="1"/>
  <c r="T1041" i="1"/>
  <c r="Q1041" i="1"/>
  <c r="K1041" i="1"/>
  <c r="AC1040" i="1" a="1"/>
  <c r="AC1040" i="1"/>
  <c r="AB1040" i="1"/>
  <c r="AB1039" i="1"/>
  <c r="AA1039" i="1"/>
  <c r="Z1039" i="1"/>
  <c r="X1039" i="1"/>
  <c r="V1039" i="1" a="1"/>
  <c r="V1039" i="1"/>
  <c r="T1039" i="1"/>
  <c r="K1039" i="1"/>
  <c r="AB1038" i="1"/>
  <c r="AA1038" i="1"/>
  <c r="Z1038" i="1"/>
  <c r="X1038" i="1"/>
  <c r="V1038" i="1" a="1"/>
  <c r="V1038" i="1"/>
  <c r="T1038" i="1"/>
  <c r="K1038" i="1"/>
  <c r="AB1037" i="1"/>
  <c r="AA1037" i="1"/>
  <c r="Z1037" i="1"/>
  <c r="X1037" i="1"/>
  <c r="V1037" i="1" a="1"/>
  <c r="V1037" i="1"/>
  <c r="T1037" i="1"/>
  <c r="Q1037" i="1"/>
  <c r="K1037" i="1"/>
  <c r="AB1036" i="1"/>
  <c r="AA1036" i="1"/>
  <c r="Z1036" i="1"/>
  <c r="X1036" i="1"/>
  <c r="V1036" i="1" a="1"/>
  <c r="V1036" i="1"/>
  <c r="T1036" i="1"/>
  <c r="K1036" i="1"/>
  <c r="AB1035" i="1"/>
  <c r="AA1035" i="1"/>
  <c r="Z1035" i="1"/>
  <c r="X1035" i="1"/>
  <c r="V1035" i="1" a="1"/>
  <c r="V1035" i="1"/>
  <c r="T1035" i="1"/>
  <c r="K1035" i="1"/>
  <c r="AB1034" i="1"/>
  <c r="AA1034" i="1"/>
  <c r="Z1034" i="1"/>
  <c r="X1034" i="1"/>
  <c r="V1034" i="1" a="1"/>
  <c r="V1034" i="1"/>
  <c r="T1034" i="1"/>
  <c r="Q1034" i="1"/>
  <c r="K1034" i="1"/>
  <c r="AB1033" i="1"/>
  <c r="AA1033" i="1"/>
  <c r="Z1033" i="1"/>
  <c r="X1033" i="1"/>
  <c r="V1033" i="1" a="1"/>
  <c r="V1033" i="1"/>
  <c r="T1033" i="1"/>
  <c r="K1033" i="1"/>
  <c r="AB1032" i="1"/>
  <c r="AA1032" i="1"/>
  <c r="Z1032" i="1"/>
  <c r="X1032" i="1"/>
  <c r="V1032" i="1" a="1"/>
  <c r="V1032" i="1"/>
  <c r="T1032" i="1"/>
  <c r="K1032" i="1"/>
  <c r="AB1031" i="1"/>
  <c r="AA1031" i="1"/>
  <c r="Z1031" i="1"/>
  <c r="X1031" i="1"/>
  <c r="V1031" i="1" a="1"/>
  <c r="V1031" i="1"/>
  <c r="T1031" i="1"/>
  <c r="Q1031" i="1"/>
  <c r="K1031" i="1"/>
  <c r="AB1030" i="1"/>
  <c r="AA1030" i="1"/>
  <c r="Z1030" i="1"/>
  <c r="X1030" i="1"/>
  <c r="V1030" i="1" a="1"/>
  <c r="V1030" i="1"/>
  <c r="T1030" i="1"/>
  <c r="Q1030" i="1"/>
  <c r="K1030" i="1"/>
  <c r="AB1029" i="1"/>
  <c r="AA1029" i="1"/>
  <c r="Z1029" i="1"/>
  <c r="X1029" i="1"/>
  <c r="V1029" i="1" a="1"/>
  <c r="V1029" i="1"/>
  <c r="T1029" i="1"/>
  <c r="Q1029" i="1"/>
  <c r="K1029" i="1"/>
  <c r="AB1028" i="1"/>
  <c r="AA1028" i="1"/>
  <c r="Z1028" i="1"/>
  <c r="X1028" i="1"/>
  <c r="V1028" i="1" a="1"/>
  <c r="V1028" i="1"/>
  <c r="T1028" i="1"/>
  <c r="K1028" i="1"/>
  <c r="AB1027" i="1"/>
  <c r="AA1027" i="1"/>
  <c r="Z1027" i="1"/>
  <c r="X1027" i="1"/>
  <c r="V1027" i="1" a="1"/>
  <c r="V1027" i="1"/>
  <c r="T1027" i="1"/>
  <c r="K1027" i="1"/>
  <c r="AB1026" i="1"/>
  <c r="AA1026" i="1"/>
  <c r="Z1026" i="1"/>
  <c r="X1026" i="1"/>
  <c r="V1026" i="1" a="1"/>
  <c r="V1026" i="1"/>
  <c r="T1026" i="1"/>
  <c r="Q1026" i="1"/>
  <c r="K1026" i="1"/>
  <c r="AB1025" i="1"/>
  <c r="AA1025" i="1"/>
  <c r="Z1025" i="1"/>
  <c r="X1025" i="1"/>
  <c r="V1025" i="1" a="1"/>
  <c r="V1025" i="1"/>
  <c r="T1025" i="1"/>
  <c r="Q1025" i="1"/>
  <c r="K1025" i="1"/>
  <c r="AB1024" i="1"/>
  <c r="AA1024" i="1"/>
  <c r="Z1024" i="1"/>
  <c r="X1024" i="1"/>
  <c r="V1024" i="1" a="1"/>
  <c r="V1024" i="1"/>
  <c r="T1024" i="1"/>
  <c r="Q1024" i="1"/>
  <c r="K1024" i="1"/>
  <c r="AB1022" i="1"/>
  <c r="AA1022" i="1"/>
  <c r="Z1022" i="1"/>
  <c r="X1022" i="1"/>
  <c r="V1022" i="1" a="1"/>
  <c r="V1022" i="1"/>
  <c r="T1022" i="1"/>
  <c r="Q1022" i="1"/>
  <c r="K1022" i="1"/>
  <c r="AB1021" i="1"/>
  <c r="AA1021" i="1"/>
  <c r="Z1021" i="1"/>
  <c r="X1021" i="1"/>
  <c r="V1021" i="1" a="1"/>
  <c r="V1021" i="1"/>
  <c r="T1021" i="1"/>
  <c r="K1021" i="1"/>
  <c r="AB1020" i="1"/>
  <c r="AA1020" i="1"/>
  <c r="Z1020" i="1"/>
  <c r="X1020" i="1"/>
  <c r="V1020" i="1" a="1"/>
  <c r="V1020" i="1"/>
  <c r="T1020" i="1"/>
  <c r="Q1020" i="1"/>
  <c r="K1020" i="1"/>
  <c r="AB1019" i="1"/>
  <c r="AA1019" i="1"/>
  <c r="Z1019" i="1"/>
  <c r="X1019" i="1"/>
  <c r="V1019" i="1" a="1"/>
  <c r="V1019" i="1"/>
  <c r="T1019" i="1"/>
  <c r="K1019" i="1"/>
  <c r="AB1018" i="1"/>
  <c r="AA1018" i="1"/>
  <c r="Z1018" i="1"/>
  <c r="X1018" i="1"/>
  <c r="V1018" i="1" a="1"/>
  <c r="V1018" i="1"/>
  <c r="T1018" i="1"/>
  <c r="K1018" i="1"/>
  <c r="AB1017" i="1"/>
  <c r="AA1017" i="1"/>
  <c r="Z1017" i="1"/>
  <c r="X1017" i="1"/>
  <c r="V1017" i="1" a="1"/>
  <c r="V1017" i="1"/>
  <c r="T1017" i="1"/>
  <c r="Q1017" i="1"/>
  <c r="K1017" i="1"/>
  <c r="AB1016" i="1"/>
  <c r="AA1016" i="1"/>
  <c r="Z1016" i="1"/>
  <c r="X1016" i="1"/>
  <c r="V1016" i="1" a="1"/>
  <c r="V1016" i="1"/>
  <c r="T1016" i="1"/>
  <c r="Q1016" i="1"/>
  <c r="K1016" i="1"/>
  <c r="AB1015" i="1"/>
  <c r="AA1015" i="1"/>
  <c r="Z1015" i="1"/>
  <c r="X1015" i="1"/>
  <c r="V1015" i="1" a="1"/>
  <c r="V1015" i="1"/>
  <c r="T1015" i="1"/>
  <c r="Q1015" i="1"/>
  <c r="K1015" i="1"/>
  <c r="AB1014" i="1"/>
  <c r="AA1014" i="1"/>
  <c r="Z1014" i="1"/>
  <c r="X1014" i="1"/>
  <c r="V1014" i="1" a="1"/>
  <c r="V1014" i="1"/>
  <c r="T1014" i="1"/>
  <c r="Q1014" i="1"/>
  <c r="K1014" i="1"/>
  <c r="AB1013" i="1"/>
  <c r="AA1013" i="1"/>
  <c r="Z1013" i="1"/>
  <c r="X1013" i="1"/>
  <c r="V1013" i="1" a="1"/>
  <c r="V1013" i="1"/>
  <c r="T1013" i="1"/>
  <c r="Q1013" i="1"/>
  <c r="K1013" i="1"/>
  <c r="AB1012" i="1"/>
  <c r="AA1012" i="1"/>
  <c r="Z1012" i="1"/>
  <c r="X1012" i="1"/>
  <c r="V1012" i="1" a="1"/>
  <c r="V1012" i="1"/>
  <c r="T1012" i="1"/>
  <c r="Q1012" i="1"/>
  <c r="K1012" i="1"/>
  <c r="AB1011" i="1"/>
  <c r="AA1011" i="1"/>
  <c r="Z1011" i="1"/>
  <c r="X1011" i="1"/>
  <c r="V1011" i="1" a="1"/>
  <c r="V1011" i="1"/>
  <c r="T1011" i="1"/>
  <c r="Q1011" i="1"/>
  <c r="K1011" i="1"/>
  <c r="AB1010" i="1"/>
  <c r="AA1010" i="1"/>
  <c r="Z1010" i="1"/>
  <c r="X1010" i="1"/>
  <c r="V1010" i="1" a="1"/>
  <c r="V1010" i="1"/>
  <c r="T1010" i="1"/>
  <c r="Q1010" i="1"/>
  <c r="K1010" i="1"/>
  <c r="AB1009" i="1"/>
  <c r="AA1009" i="1"/>
  <c r="Z1009" i="1"/>
  <c r="X1009" i="1"/>
  <c r="V1009" i="1" a="1"/>
  <c r="V1009" i="1"/>
  <c r="T1009" i="1"/>
  <c r="Q1009" i="1"/>
  <c r="K1009" i="1"/>
  <c r="AB1008" i="1"/>
  <c r="AA1008" i="1"/>
  <c r="Z1008" i="1"/>
  <c r="X1008" i="1"/>
  <c r="V1008" i="1" a="1"/>
  <c r="V1008" i="1"/>
  <c r="T1008" i="1"/>
  <c r="Q1008" i="1"/>
  <c r="K1008" i="1"/>
  <c r="AB1007" i="1"/>
  <c r="AA1007" i="1"/>
  <c r="Z1007" i="1"/>
  <c r="X1007" i="1"/>
  <c r="V1007" i="1" a="1"/>
  <c r="V1007" i="1"/>
  <c r="T1007" i="1"/>
  <c r="Q1007" i="1"/>
  <c r="K1007" i="1"/>
  <c r="AB1006" i="1"/>
  <c r="AA1006" i="1"/>
  <c r="Z1006" i="1"/>
  <c r="X1006" i="1"/>
  <c r="V1006" i="1" a="1"/>
  <c r="V1006" i="1"/>
  <c r="T1006" i="1"/>
  <c r="Q1006" i="1"/>
  <c r="K1006" i="1"/>
  <c r="AB1005" i="1"/>
  <c r="AA1005" i="1"/>
  <c r="Z1005" i="1"/>
  <c r="X1005" i="1"/>
  <c r="V1005" i="1" a="1"/>
  <c r="V1005" i="1"/>
  <c r="T1005" i="1"/>
  <c r="K1005" i="1"/>
  <c r="AB1004" i="1"/>
  <c r="AA1004" i="1"/>
  <c r="Z1004" i="1"/>
  <c r="X1004" i="1"/>
  <c r="V1004" i="1" a="1"/>
  <c r="V1004" i="1"/>
  <c r="T1004" i="1"/>
  <c r="Q1004" i="1"/>
  <c r="K1004" i="1"/>
  <c r="AC1003" i="1" a="1"/>
  <c r="AC1003" i="1"/>
  <c r="AB1003" i="1"/>
  <c r="AA1003" i="1"/>
  <c r="Z1003" i="1"/>
  <c r="AC1002" i="1" a="1"/>
  <c r="AC1002" i="1"/>
  <c r="AB1002" i="1"/>
  <c r="AA1002" i="1"/>
  <c r="Z1002" i="1"/>
  <c r="AB1001" i="1"/>
  <c r="AA1001" i="1"/>
  <c r="Z1001" i="1"/>
  <c r="X1001" i="1"/>
  <c r="V1001" i="1" a="1"/>
  <c r="V1001" i="1"/>
  <c r="T1001" i="1"/>
  <c r="K1001" i="1"/>
  <c r="AB1000" i="1"/>
  <c r="AA1000" i="1"/>
  <c r="Z1000" i="1"/>
  <c r="X1000" i="1"/>
  <c r="V1000" i="1" a="1"/>
  <c r="V1000" i="1"/>
  <c r="T1000" i="1"/>
  <c r="Q1000" i="1"/>
  <c r="K1000" i="1"/>
  <c r="AB999" i="1"/>
  <c r="AA999" i="1"/>
  <c r="Z999" i="1"/>
  <c r="X999" i="1"/>
  <c r="V999" i="1" a="1"/>
  <c r="V999" i="1"/>
  <c r="T999" i="1"/>
  <c r="Q999" i="1"/>
  <c r="K999" i="1"/>
  <c r="AB998" i="1"/>
  <c r="AA998" i="1"/>
  <c r="Z998" i="1"/>
  <c r="X998" i="1"/>
  <c r="V998" i="1" a="1"/>
  <c r="V998" i="1"/>
  <c r="T998" i="1"/>
  <c r="K998" i="1"/>
  <c r="AB997" i="1"/>
  <c r="AA997" i="1"/>
  <c r="Z997" i="1"/>
  <c r="X997" i="1"/>
  <c r="V997" i="1" a="1"/>
  <c r="V997" i="1"/>
  <c r="T997" i="1"/>
  <c r="Q997" i="1"/>
  <c r="K997" i="1"/>
  <c r="AB996" i="1"/>
  <c r="AA996" i="1"/>
  <c r="Z996" i="1"/>
  <c r="X996" i="1"/>
  <c r="V996" i="1" a="1"/>
  <c r="V996" i="1"/>
  <c r="T996" i="1"/>
  <c r="K996" i="1"/>
  <c r="AB995" i="1"/>
  <c r="AA995" i="1"/>
  <c r="Z995" i="1"/>
  <c r="X995" i="1"/>
  <c r="V995" i="1" a="1"/>
  <c r="V995" i="1"/>
  <c r="T995" i="1"/>
  <c r="Q995" i="1"/>
  <c r="K995" i="1"/>
  <c r="AB994" i="1"/>
  <c r="AA994" i="1"/>
  <c r="Z994" i="1"/>
  <c r="X994" i="1"/>
  <c r="V994" i="1" a="1"/>
  <c r="V994" i="1"/>
  <c r="T994" i="1"/>
  <c r="Q994" i="1"/>
  <c r="K994" i="1"/>
  <c r="AB993" i="1"/>
  <c r="AA993" i="1"/>
  <c r="Z993" i="1"/>
  <c r="X993" i="1"/>
  <c r="V993" i="1" a="1"/>
  <c r="V993" i="1"/>
  <c r="T993" i="1"/>
  <c r="K993" i="1"/>
  <c r="AB992" i="1"/>
  <c r="AA992" i="1"/>
  <c r="Z992" i="1"/>
  <c r="X992" i="1"/>
  <c r="V992" i="1" a="1"/>
  <c r="V992" i="1"/>
  <c r="T992" i="1"/>
  <c r="Q992" i="1"/>
  <c r="K992" i="1"/>
  <c r="AB991" i="1"/>
  <c r="AA991" i="1"/>
  <c r="Z991" i="1"/>
  <c r="X991" i="1"/>
  <c r="V991" i="1" a="1"/>
  <c r="V991" i="1"/>
  <c r="T991" i="1"/>
  <c r="Q991" i="1"/>
  <c r="K991" i="1"/>
  <c r="AB990" i="1"/>
  <c r="AA990" i="1"/>
  <c r="Z990" i="1"/>
  <c r="X990" i="1"/>
  <c r="V990" i="1" a="1"/>
  <c r="V990" i="1"/>
  <c r="T990" i="1"/>
  <c r="K990" i="1"/>
  <c r="AB989" i="1"/>
  <c r="AA989" i="1"/>
  <c r="Z989" i="1"/>
  <c r="X989" i="1"/>
  <c r="V989" i="1" a="1"/>
  <c r="V989" i="1"/>
  <c r="T989" i="1"/>
  <c r="Q989" i="1"/>
  <c r="K989" i="1"/>
  <c r="AB988" i="1"/>
  <c r="AA988" i="1"/>
  <c r="Z988" i="1"/>
  <c r="X988" i="1"/>
  <c r="V988" i="1" a="1"/>
  <c r="V988" i="1"/>
  <c r="T988" i="1"/>
  <c r="K988" i="1"/>
  <c r="AB987" i="1"/>
  <c r="AA987" i="1"/>
  <c r="Z987" i="1"/>
  <c r="X987" i="1"/>
  <c r="V987" i="1" a="1"/>
  <c r="V987" i="1"/>
  <c r="T987" i="1"/>
  <c r="Q987" i="1"/>
  <c r="K987" i="1"/>
  <c r="AB986" i="1"/>
  <c r="AA986" i="1"/>
  <c r="Z986" i="1"/>
  <c r="X986" i="1"/>
  <c r="V986" i="1" a="1"/>
  <c r="V986" i="1"/>
  <c r="T986" i="1"/>
  <c r="K986" i="1"/>
  <c r="AB985" i="1"/>
  <c r="AA985" i="1"/>
  <c r="Z985" i="1"/>
  <c r="X985" i="1"/>
  <c r="V985" i="1" a="1"/>
  <c r="V985" i="1"/>
  <c r="T985" i="1"/>
  <c r="K985" i="1"/>
  <c r="AB984" i="1"/>
  <c r="AA984" i="1"/>
  <c r="Z984" i="1"/>
  <c r="X984" i="1"/>
  <c r="V984" i="1" a="1"/>
  <c r="V984" i="1"/>
  <c r="T984" i="1"/>
  <c r="Q984" i="1"/>
  <c r="K984" i="1"/>
  <c r="AB983" i="1"/>
  <c r="AA983" i="1"/>
  <c r="Z983" i="1"/>
  <c r="X983" i="1"/>
  <c r="V983" i="1" a="1"/>
  <c r="V983" i="1"/>
  <c r="T983" i="1"/>
  <c r="K983" i="1"/>
  <c r="AB982" i="1"/>
  <c r="AA982" i="1"/>
  <c r="Z982" i="1"/>
  <c r="X982" i="1"/>
  <c r="V982" i="1" a="1"/>
  <c r="V982" i="1"/>
  <c r="T982" i="1"/>
  <c r="K982" i="1"/>
  <c r="AC981" i="1" a="1"/>
  <c r="AC981" i="1"/>
  <c r="AB981" i="1"/>
  <c r="AC980" i="1" a="1"/>
  <c r="AC980" i="1"/>
  <c r="AB980" i="1"/>
  <c r="AC979" i="1" a="1"/>
  <c r="AC979" i="1"/>
  <c r="AB979" i="1"/>
  <c r="AC978" i="1" a="1"/>
  <c r="AC978" i="1"/>
  <c r="AB978" i="1"/>
  <c r="AB977" i="1"/>
  <c r="AA977" i="1"/>
  <c r="Z977" i="1"/>
  <c r="X977" i="1"/>
  <c r="V977" i="1" a="1"/>
  <c r="V977" i="1"/>
  <c r="T977" i="1"/>
  <c r="Q977" i="1"/>
  <c r="K977" i="1"/>
  <c r="AB976" i="1"/>
  <c r="AA976" i="1"/>
  <c r="Z976" i="1"/>
  <c r="X976" i="1"/>
  <c r="V976" i="1" a="1"/>
  <c r="V976" i="1"/>
  <c r="T976" i="1"/>
  <c r="K976" i="1"/>
  <c r="AB975" i="1"/>
  <c r="AA975" i="1"/>
  <c r="Z975" i="1"/>
  <c r="X975" i="1"/>
  <c r="V975" i="1" a="1"/>
  <c r="V975" i="1"/>
  <c r="T975" i="1"/>
  <c r="Q975" i="1"/>
  <c r="K975" i="1"/>
  <c r="AB974" i="1"/>
  <c r="AA974" i="1"/>
  <c r="Z974" i="1"/>
  <c r="X974" i="1"/>
  <c r="V974" i="1" a="1"/>
  <c r="V974" i="1"/>
  <c r="T974" i="1"/>
  <c r="K974" i="1"/>
  <c r="AB973" i="1"/>
  <c r="AA973" i="1"/>
  <c r="Z973" i="1"/>
  <c r="X973" i="1"/>
  <c r="V973" i="1" a="1"/>
  <c r="V973" i="1"/>
  <c r="T973" i="1"/>
  <c r="K973" i="1"/>
  <c r="AB972" i="1"/>
  <c r="AA972" i="1"/>
  <c r="Z972" i="1"/>
  <c r="X972" i="1"/>
  <c r="V972" i="1" a="1"/>
  <c r="V972" i="1"/>
  <c r="T972" i="1"/>
  <c r="Q972" i="1"/>
  <c r="K972" i="1"/>
  <c r="AB971" i="1"/>
  <c r="AA971" i="1"/>
  <c r="Z971" i="1"/>
  <c r="X971" i="1"/>
  <c r="V971" i="1" a="1"/>
  <c r="V971" i="1"/>
  <c r="T971" i="1"/>
  <c r="K971" i="1"/>
  <c r="AB970" i="1"/>
  <c r="AA970" i="1"/>
  <c r="Z970" i="1"/>
  <c r="X970" i="1"/>
  <c r="V970" i="1" a="1"/>
  <c r="V970" i="1"/>
  <c r="T970" i="1"/>
  <c r="K970" i="1"/>
  <c r="AB969" i="1"/>
  <c r="AA969" i="1"/>
  <c r="Z969" i="1"/>
  <c r="X969" i="1"/>
  <c r="V969" i="1" a="1"/>
  <c r="V969" i="1"/>
  <c r="T969" i="1"/>
  <c r="Q969" i="1"/>
  <c r="K969" i="1"/>
  <c r="AB968" i="1"/>
  <c r="AA968" i="1"/>
  <c r="Z968" i="1"/>
  <c r="X968" i="1"/>
  <c r="V968" i="1" a="1"/>
  <c r="V968" i="1"/>
  <c r="T968" i="1"/>
  <c r="Q968" i="1"/>
  <c r="K968" i="1"/>
  <c r="AB967" i="1"/>
  <c r="AA967" i="1"/>
  <c r="Z967" i="1"/>
  <c r="X967" i="1"/>
  <c r="V967" i="1" a="1"/>
  <c r="V967" i="1"/>
  <c r="T967" i="1"/>
  <c r="Q967" i="1"/>
  <c r="K967" i="1"/>
  <c r="AB966" i="1"/>
  <c r="AA966" i="1"/>
  <c r="Z966" i="1"/>
  <c r="X966" i="1"/>
  <c r="V966" i="1" a="1"/>
  <c r="V966" i="1"/>
  <c r="T966" i="1"/>
  <c r="Q966" i="1"/>
  <c r="R966" i="1" s="1"/>
  <c r="K966" i="1"/>
  <c r="AB965" i="1"/>
  <c r="AA965" i="1"/>
  <c r="Z965" i="1"/>
  <c r="X965" i="1"/>
  <c r="V965" i="1" a="1"/>
  <c r="V965" i="1"/>
  <c r="T965" i="1"/>
  <c r="Q965" i="1"/>
  <c r="K965" i="1"/>
  <c r="AB964" i="1"/>
  <c r="AA964" i="1"/>
  <c r="Z964" i="1"/>
  <c r="X964" i="1"/>
  <c r="V964" i="1" a="1"/>
  <c r="V964" i="1"/>
  <c r="T964" i="1"/>
  <c r="K964" i="1"/>
  <c r="AB963" i="1"/>
  <c r="AA963" i="1"/>
  <c r="Z963" i="1"/>
  <c r="X963" i="1"/>
  <c r="V963" i="1" a="1"/>
  <c r="V963" i="1"/>
  <c r="T963" i="1"/>
  <c r="Q963" i="1"/>
  <c r="K963" i="1"/>
  <c r="AC962" i="1" a="1"/>
  <c r="AC962" i="1"/>
  <c r="AB962" i="1"/>
  <c r="AA962" i="1"/>
  <c r="Z962" i="1"/>
  <c r="AC961" i="1" a="1"/>
  <c r="AC961" i="1"/>
  <c r="AB961" i="1"/>
  <c r="AA961" i="1"/>
  <c r="Z961" i="1"/>
  <c r="AC960" i="1" a="1"/>
  <c r="AC960" i="1"/>
  <c r="AB960" i="1"/>
  <c r="AA960" i="1"/>
  <c r="Z960" i="1"/>
  <c r="AB959" i="1"/>
  <c r="AA959" i="1"/>
  <c r="Z959" i="1"/>
  <c r="X959" i="1"/>
  <c r="V959" i="1" a="1"/>
  <c r="V959" i="1"/>
  <c r="T959" i="1"/>
  <c r="Q959" i="1"/>
  <c r="K959" i="1"/>
  <c r="AB958" i="1"/>
  <c r="AA958" i="1"/>
  <c r="Z958" i="1"/>
  <c r="X958" i="1"/>
  <c r="V958" i="1" a="1"/>
  <c r="V958" i="1"/>
  <c r="T958" i="1"/>
  <c r="K958" i="1"/>
  <c r="AB957" i="1"/>
  <c r="AA957" i="1"/>
  <c r="Z957" i="1"/>
  <c r="X957" i="1"/>
  <c r="V957" i="1" a="1"/>
  <c r="V957" i="1"/>
  <c r="T957" i="1"/>
  <c r="Q957" i="1"/>
  <c r="K957" i="1"/>
  <c r="AB956" i="1"/>
  <c r="AA956" i="1"/>
  <c r="Z956" i="1"/>
  <c r="X956" i="1"/>
  <c r="V956" i="1" a="1"/>
  <c r="V956" i="1"/>
  <c r="T956" i="1"/>
  <c r="K956" i="1"/>
  <c r="AB955" i="1"/>
  <c r="AA955" i="1"/>
  <c r="Z955" i="1"/>
  <c r="X955" i="1"/>
  <c r="V955" i="1" a="1"/>
  <c r="V955" i="1"/>
  <c r="T955" i="1"/>
  <c r="Q955" i="1"/>
  <c r="K955" i="1"/>
  <c r="AB954" i="1"/>
  <c r="AA954" i="1"/>
  <c r="Z954" i="1"/>
  <c r="X954" i="1"/>
  <c r="V954" i="1" a="1"/>
  <c r="V954" i="1"/>
  <c r="T954" i="1"/>
  <c r="Q954" i="1"/>
  <c r="K954" i="1"/>
  <c r="AB953" i="1"/>
  <c r="AA953" i="1"/>
  <c r="Z953" i="1"/>
  <c r="X953" i="1"/>
  <c r="V953" i="1" a="1"/>
  <c r="V953" i="1"/>
  <c r="T953" i="1"/>
  <c r="Q953" i="1"/>
  <c r="K953" i="1"/>
  <c r="AB952" i="1"/>
  <c r="AA952" i="1"/>
  <c r="Z952" i="1"/>
  <c r="X952" i="1"/>
  <c r="V952" i="1" a="1"/>
  <c r="V952" i="1"/>
  <c r="T952" i="1"/>
  <c r="Q952" i="1"/>
  <c r="K952" i="1"/>
  <c r="AB951" i="1"/>
  <c r="AA951" i="1"/>
  <c r="Z951" i="1"/>
  <c r="X951" i="1"/>
  <c r="V951" i="1" a="1"/>
  <c r="V951" i="1"/>
  <c r="T951" i="1"/>
  <c r="K951" i="1"/>
  <c r="AB950" i="1"/>
  <c r="AA950" i="1"/>
  <c r="Z950" i="1"/>
  <c r="X950" i="1"/>
  <c r="V950" i="1" a="1"/>
  <c r="V950" i="1"/>
  <c r="T950" i="1"/>
  <c r="K950" i="1"/>
  <c r="AB949" i="1"/>
  <c r="AA949" i="1"/>
  <c r="Z949" i="1"/>
  <c r="X949" i="1"/>
  <c r="V949" i="1" a="1"/>
  <c r="V949" i="1"/>
  <c r="T949" i="1"/>
  <c r="Q949" i="1"/>
  <c r="K949" i="1"/>
  <c r="AB948" i="1"/>
  <c r="AA948" i="1"/>
  <c r="Z948" i="1"/>
  <c r="X948" i="1"/>
  <c r="V948" i="1" a="1"/>
  <c r="V948" i="1"/>
  <c r="T948" i="1"/>
  <c r="K948" i="1"/>
  <c r="AB947" i="1"/>
  <c r="AA947" i="1"/>
  <c r="Z947" i="1"/>
  <c r="X947" i="1"/>
  <c r="V947" i="1" a="1"/>
  <c r="V947" i="1"/>
  <c r="T947" i="1"/>
  <c r="Q947" i="1"/>
  <c r="K947" i="1"/>
  <c r="AB946" i="1"/>
  <c r="AA946" i="1"/>
  <c r="Z946" i="1"/>
  <c r="X946" i="1"/>
  <c r="V946" i="1" a="1"/>
  <c r="V946" i="1"/>
  <c r="T946" i="1"/>
  <c r="Q946" i="1"/>
  <c r="K946" i="1"/>
  <c r="AB945" i="1"/>
  <c r="AA945" i="1"/>
  <c r="Z945" i="1"/>
  <c r="X945" i="1"/>
  <c r="V945" i="1" a="1"/>
  <c r="V945" i="1"/>
  <c r="T945" i="1"/>
  <c r="Q945" i="1"/>
  <c r="K945" i="1"/>
  <c r="AB944" i="1"/>
  <c r="AA944" i="1"/>
  <c r="Z944" i="1"/>
  <c r="X944" i="1"/>
  <c r="V944" i="1" a="1"/>
  <c r="V944" i="1"/>
  <c r="T944" i="1"/>
  <c r="Q944" i="1"/>
  <c r="K944" i="1"/>
  <c r="AB943" i="1"/>
  <c r="AA943" i="1"/>
  <c r="Z943" i="1"/>
  <c r="X943" i="1"/>
  <c r="V943" i="1" a="1"/>
  <c r="V943" i="1"/>
  <c r="T943" i="1"/>
  <c r="K943" i="1"/>
  <c r="AB942" i="1"/>
  <c r="AA942" i="1"/>
  <c r="Z942" i="1"/>
  <c r="X942" i="1"/>
  <c r="V942" i="1" a="1"/>
  <c r="V942" i="1"/>
  <c r="T942" i="1"/>
  <c r="Q942" i="1"/>
  <c r="K942" i="1"/>
  <c r="AB941" i="1"/>
  <c r="AA941" i="1"/>
  <c r="Z941" i="1"/>
  <c r="X941" i="1"/>
  <c r="V941" i="1" a="1"/>
  <c r="V941" i="1"/>
  <c r="T941" i="1"/>
  <c r="Q941" i="1"/>
  <c r="K941" i="1"/>
  <c r="AB940" i="1"/>
  <c r="AA940" i="1"/>
  <c r="Z940" i="1"/>
  <c r="X940" i="1"/>
  <c r="V940" i="1" a="1"/>
  <c r="V940" i="1"/>
  <c r="T940" i="1"/>
  <c r="Q940" i="1"/>
  <c r="K940" i="1"/>
  <c r="AB939" i="1"/>
  <c r="AA939" i="1"/>
  <c r="Z939" i="1"/>
  <c r="X939" i="1"/>
  <c r="V939" i="1" a="1"/>
  <c r="V939" i="1"/>
  <c r="T939" i="1"/>
  <c r="Q939" i="1"/>
  <c r="K939" i="1"/>
  <c r="AB938" i="1"/>
  <c r="AA938" i="1"/>
  <c r="Z938" i="1"/>
  <c r="X938" i="1"/>
  <c r="V938" i="1" a="1"/>
  <c r="V938" i="1"/>
  <c r="T938" i="1"/>
  <c r="K938" i="1"/>
  <c r="AB937" i="1"/>
  <c r="AA937" i="1"/>
  <c r="Z937" i="1"/>
  <c r="X937" i="1"/>
  <c r="V937" i="1" a="1"/>
  <c r="V937" i="1"/>
  <c r="T937" i="1"/>
  <c r="Q937" i="1"/>
  <c r="K937" i="1"/>
  <c r="AB936" i="1"/>
  <c r="AA936" i="1"/>
  <c r="Z936" i="1"/>
  <c r="X936" i="1"/>
  <c r="V936" i="1" a="1"/>
  <c r="V936" i="1"/>
  <c r="T936" i="1"/>
  <c r="Q936" i="1"/>
  <c r="K936" i="1"/>
  <c r="AB935" i="1"/>
  <c r="AA935" i="1"/>
  <c r="Z935" i="1"/>
  <c r="X935" i="1"/>
  <c r="V935" i="1" a="1"/>
  <c r="V935" i="1"/>
  <c r="T935" i="1"/>
  <c r="K935" i="1"/>
  <c r="AB934" i="1"/>
  <c r="AA934" i="1"/>
  <c r="Z934" i="1"/>
  <c r="X934" i="1"/>
  <c r="V934" i="1" a="1"/>
  <c r="V934" i="1"/>
  <c r="T934" i="1"/>
  <c r="Q934" i="1"/>
  <c r="K934" i="1"/>
  <c r="AB933" i="1"/>
  <c r="AA933" i="1"/>
  <c r="Z933" i="1"/>
  <c r="X933" i="1"/>
  <c r="V933" i="1" a="1"/>
  <c r="V933" i="1"/>
  <c r="T933" i="1"/>
  <c r="Q933" i="1"/>
  <c r="K933" i="1"/>
  <c r="AB932" i="1"/>
  <c r="AA932" i="1"/>
  <c r="Z932" i="1"/>
  <c r="X932" i="1"/>
  <c r="V932" i="1" a="1"/>
  <c r="V932" i="1"/>
  <c r="T932" i="1"/>
  <c r="Q932" i="1"/>
  <c r="K932" i="1"/>
  <c r="AB931" i="1"/>
  <c r="AA931" i="1"/>
  <c r="Z931" i="1"/>
  <c r="X931" i="1"/>
  <c r="V931" i="1" a="1"/>
  <c r="V931" i="1"/>
  <c r="T931" i="1"/>
  <c r="K931" i="1"/>
  <c r="AB930" i="1"/>
  <c r="AA930" i="1"/>
  <c r="Z930" i="1"/>
  <c r="X930" i="1"/>
  <c r="V930" i="1" a="1"/>
  <c r="V930" i="1"/>
  <c r="T930" i="1"/>
  <c r="Q930" i="1"/>
  <c r="K930" i="1"/>
  <c r="AB929" i="1"/>
  <c r="AA929" i="1"/>
  <c r="Z929" i="1"/>
  <c r="X929" i="1"/>
  <c r="V929" i="1" a="1"/>
  <c r="V929" i="1"/>
  <c r="T929" i="1"/>
  <c r="Q929" i="1"/>
  <c r="K929" i="1"/>
  <c r="AB928" i="1"/>
  <c r="AA928" i="1"/>
  <c r="Z928" i="1"/>
  <c r="X928" i="1"/>
  <c r="V928" i="1" a="1"/>
  <c r="V928" i="1"/>
  <c r="T928" i="1"/>
  <c r="K928" i="1"/>
  <c r="AB927" i="1"/>
  <c r="AA927" i="1"/>
  <c r="Z927" i="1"/>
  <c r="X927" i="1"/>
  <c r="V927" i="1" a="1"/>
  <c r="V927" i="1"/>
  <c r="T927" i="1"/>
  <c r="Q927" i="1"/>
  <c r="K927" i="1"/>
  <c r="AB926" i="1"/>
  <c r="AA926" i="1"/>
  <c r="Z926" i="1"/>
  <c r="X926" i="1"/>
  <c r="V926" i="1" a="1"/>
  <c r="V926" i="1"/>
  <c r="T926" i="1"/>
  <c r="Q926" i="1"/>
  <c r="K926" i="1"/>
  <c r="AB925" i="1"/>
  <c r="AA925" i="1"/>
  <c r="Z925" i="1"/>
  <c r="X925" i="1"/>
  <c r="V925" i="1" a="1"/>
  <c r="V925" i="1"/>
  <c r="T925" i="1"/>
  <c r="K925" i="1"/>
  <c r="AB924" i="1"/>
  <c r="AA924" i="1"/>
  <c r="Z924" i="1"/>
  <c r="X924" i="1"/>
  <c r="V924" i="1" a="1"/>
  <c r="V924" i="1"/>
  <c r="T924" i="1"/>
  <c r="K924" i="1"/>
  <c r="AB923" i="1"/>
  <c r="AA923" i="1"/>
  <c r="Z923" i="1"/>
  <c r="X923" i="1"/>
  <c r="V923" i="1" a="1"/>
  <c r="V923" i="1"/>
  <c r="T923" i="1"/>
  <c r="Q923" i="1"/>
  <c r="K923" i="1"/>
  <c r="AB922" i="1"/>
  <c r="AA922" i="1"/>
  <c r="Z922" i="1"/>
  <c r="X922" i="1"/>
  <c r="V922" i="1" a="1"/>
  <c r="V922" i="1"/>
  <c r="T922" i="1"/>
  <c r="K922" i="1"/>
  <c r="AB921" i="1"/>
  <c r="AA921" i="1"/>
  <c r="Z921" i="1"/>
  <c r="X921" i="1"/>
  <c r="V921" i="1" a="1"/>
  <c r="V921" i="1"/>
  <c r="T921" i="1"/>
  <c r="Q921" i="1"/>
  <c r="K921" i="1"/>
  <c r="AB920" i="1"/>
  <c r="AA920" i="1"/>
  <c r="Z920" i="1"/>
  <c r="X920" i="1"/>
  <c r="V920" i="1" a="1"/>
  <c r="V920" i="1"/>
  <c r="T920" i="1"/>
  <c r="K920" i="1"/>
  <c r="AB919" i="1"/>
  <c r="AA919" i="1"/>
  <c r="Z919" i="1"/>
  <c r="X919" i="1"/>
  <c r="V919" i="1" a="1"/>
  <c r="V919" i="1"/>
  <c r="T919" i="1"/>
  <c r="Q919" i="1"/>
  <c r="K919" i="1"/>
  <c r="AB918" i="1"/>
  <c r="AA918" i="1"/>
  <c r="Z918" i="1"/>
  <c r="X918" i="1"/>
  <c r="V918" i="1" a="1"/>
  <c r="V918" i="1"/>
  <c r="T918" i="1"/>
  <c r="Q918" i="1"/>
  <c r="K918" i="1"/>
  <c r="AB917" i="1"/>
  <c r="AA917" i="1"/>
  <c r="Z917" i="1"/>
  <c r="X917" i="1"/>
  <c r="V917" i="1" a="1"/>
  <c r="V917" i="1"/>
  <c r="T917" i="1"/>
  <c r="K917" i="1"/>
  <c r="AB916" i="1"/>
  <c r="AA916" i="1"/>
  <c r="Z916" i="1"/>
  <c r="X916" i="1"/>
  <c r="V916" i="1" a="1"/>
  <c r="V916" i="1"/>
  <c r="T916" i="1"/>
  <c r="Q916" i="1"/>
  <c r="K916" i="1"/>
  <c r="AB915" i="1"/>
  <c r="AA915" i="1"/>
  <c r="Z915" i="1"/>
  <c r="X915" i="1"/>
  <c r="V915" i="1" a="1"/>
  <c r="V915" i="1"/>
  <c r="T915" i="1"/>
  <c r="K915" i="1"/>
  <c r="AB914" i="1"/>
  <c r="AA914" i="1"/>
  <c r="Z914" i="1"/>
  <c r="X914" i="1"/>
  <c r="V914" i="1" a="1"/>
  <c r="V914" i="1"/>
  <c r="T914" i="1"/>
  <c r="Q914" i="1"/>
  <c r="K914" i="1"/>
  <c r="AB913" i="1"/>
  <c r="AA913" i="1"/>
  <c r="Z913" i="1"/>
  <c r="X913" i="1"/>
  <c r="V913" i="1" a="1"/>
  <c r="V913" i="1"/>
  <c r="T913" i="1"/>
  <c r="Q913" i="1"/>
  <c r="K913" i="1"/>
  <c r="AB912" i="1"/>
  <c r="AA912" i="1"/>
  <c r="Z912" i="1"/>
  <c r="X912" i="1"/>
  <c r="V912" i="1" a="1"/>
  <c r="V912" i="1"/>
  <c r="T912" i="1"/>
  <c r="K912" i="1"/>
  <c r="AB911" i="1"/>
  <c r="AA911" i="1"/>
  <c r="Z911" i="1"/>
  <c r="X911" i="1"/>
  <c r="V911" i="1" a="1"/>
  <c r="V911" i="1"/>
  <c r="T911" i="1"/>
  <c r="Q911" i="1"/>
  <c r="K911" i="1"/>
  <c r="AB910" i="1"/>
  <c r="AA910" i="1"/>
  <c r="Z910" i="1"/>
  <c r="X910" i="1"/>
  <c r="V910" i="1" a="1"/>
  <c r="V910" i="1"/>
  <c r="T910" i="1"/>
  <c r="K910" i="1"/>
  <c r="AB909" i="1"/>
  <c r="AA909" i="1"/>
  <c r="Z909" i="1"/>
  <c r="X909" i="1"/>
  <c r="V909" i="1" a="1"/>
  <c r="V909" i="1"/>
  <c r="T909" i="1"/>
  <c r="K909" i="1"/>
  <c r="AC908" i="1" a="1"/>
  <c r="AC908" i="1"/>
  <c r="AB908" i="1"/>
  <c r="AA908" i="1"/>
  <c r="Z908" i="1"/>
  <c r="Y908" i="1"/>
  <c r="X908" i="1"/>
  <c r="V908" i="1" a="1"/>
  <c r="V908" i="1"/>
  <c r="T908" i="1"/>
  <c r="K908" i="1"/>
  <c r="AB907" i="1"/>
  <c r="AA907" i="1"/>
  <c r="Z907" i="1"/>
  <c r="X907" i="1"/>
  <c r="V907" i="1" a="1"/>
  <c r="V907" i="1"/>
  <c r="T907" i="1"/>
  <c r="K907" i="1"/>
  <c r="AB906" i="1"/>
  <c r="AA906" i="1"/>
  <c r="Z906" i="1"/>
  <c r="X906" i="1"/>
  <c r="V906" i="1" a="1"/>
  <c r="V906" i="1"/>
  <c r="T906" i="1"/>
  <c r="Q906" i="1"/>
  <c r="K906" i="1"/>
  <c r="AB905" i="1"/>
  <c r="AA905" i="1"/>
  <c r="Z905" i="1"/>
  <c r="X905" i="1"/>
  <c r="V905" i="1" a="1"/>
  <c r="V905" i="1"/>
  <c r="T905" i="1"/>
  <c r="K905" i="1"/>
  <c r="AB904" i="1"/>
  <c r="AA904" i="1"/>
  <c r="Z904" i="1"/>
  <c r="X904" i="1"/>
  <c r="V904" i="1" a="1"/>
  <c r="V904" i="1"/>
  <c r="T904" i="1"/>
  <c r="Q904" i="1"/>
  <c r="K904" i="1"/>
  <c r="AB903" i="1"/>
  <c r="AA903" i="1"/>
  <c r="Z903" i="1"/>
  <c r="X903" i="1"/>
  <c r="V903" i="1" a="1"/>
  <c r="V903" i="1"/>
  <c r="T903" i="1"/>
  <c r="K903" i="1"/>
  <c r="AB902" i="1"/>
  <c r="AA902" i="1"/>
  <c r="Z902" i="1"/>
  <c r="X902" i="1"/>
  <c r="V902" i="1" a="1"/>
  <c r="V902" i="1"/>
  <c r="T902" i="1"/>
  <c r="Q902" i="1"/>
  <c r="K902" i="1"/>
  <c r="AB901" i="1"/>
  <c r="AA901" i="1"/>
  <c r="Z901" i="1"/>
  <c r="X901" i="1"/>
  <c r="V901" i="1" a="1"/>
  <c r="V901" i="1"/>
  <c r="T901" i="1"/>
  <c r="K901" i="1"/>
  <c r="AB900" i="1"/>
  <c r="AA900" i="1"/>
  <c r="Z900" i="1"/>
  <c r="X900" i="1"/>
  <c r="V900" i="1" a="1"/>
  <c r="V900" i="1"/>
  <c r="T900" i="1"/>
  <c r="Q900" i="1"/>
  <c r="K900" i="1"/>
  <c r="AB899" i="1"/>
  <c r="AA899" i="1"/>
  <c r="Z899" i="1"/>
  <c r="X899" i="1"/>
  <c r="V899" i="1" a="1"/>
  <c r="V899" i="1"/>
  <c r="T899" i="1"/>
  <c r="Q899" i="1"/>
  <c r="K899" i="1"/>
  <c r="AB898" i="1"/>
  <c r="AA898" i="1"/>
  <c r="Z898" i="1"/>
  <c r="X898" i="1"/>
  <c r="V898" i="1" a="1"/>
  <c r="V898" i="1"/>
  <c r="T898" i="1"/>
  <c r="Q898" i="1"/>
  <c r="K898" i="1"/>
  <c r="AB897" i="1"/>
  <c r="AA897" i="1"/>
  <c r="Z897" i="1"/>
  <c r="X897" i="1"/>
  <c r="V897" i="1" a="1"/>
  <c r="V897" i="1"/>
  <c r="T897" i="1"/>
  <c r="K897" i="1"/>
  <c r="AB896" i="1"/>
  <c r="AA896" i="1"/>
  <c r="Z896" i="1"/>
  <c r="X896" i="1"/>
  <c r="V896" i="1" a="1"/>
  <c r="V896" i="1"/>
  <c r="T896" i="1"/>
  <c r="Q896" i="1"/>
  <c r="K896" i="1"/>
  <c r="AB895" i="1"/>
  <c r="AA895" i="1"/>
  <c r="Z895" i="1"/>
  <c r="X895" i="1"/>
  <c r="V895" i="1" a="1"/>
  <c r="V895" i="1"/>
  <c r="T895" i="1"/>
  <c r="K895" i="1"/>
  <c r="AB894" i="1"/>
  <c r="AA894" i="1"/>
  <c r="Z894" i="1"/>
  <c r="X894" i="1"/>
  <c r="V894" i="1" a="1"/>
  <c r="V894" i="1"/>
  <c r="T894" i="1"/>
  <c r="Q894" i="1"/>
  <c r="K894" i="1"/>
  <c r="AB893" i="1"/>
  <c r="AA893" i="1"/>
  <c r="Z893" i="1"/>
  <c r="X893" i="1"/>
  <c r="V893" i="1" a="1"/>
  <c r="V893" i="1"/>
  <c r="T893" i="1"/>
  <c r="K893" i="1"/>
  <c r="AB892" i="1"/>
  <c r="AA892" i="1"/>
  <c r="Z892" i="1"/>
  <c r="X892" i="1"/>
  <c r="V892" i="1" a="1"/>
  <c r="V892" i="1"/>
  <c r="T892" i="1"/>
  <c r="Q892" i="1"/>
  <c r="K892" i="1"/>
  <c r="AB891" i="1"/>
  <c r="AA891" i="1"/>
  <c r="Z891" i="1"/>
  <c r="X891" i="1"/>
  <c r="V891" i="1" a="1"/>
  <c r="V891" i="1"/>
  <c r="T891" i="1"/>
  <c r="K891" i="1"/>
  <c r="AB890" i="1"/>
  <c r="AA890" i="1"/>
  <c r="Z890" i="1"/>
  <c r="X890" i="1"/>
  <c r="V890" i="1" a="1"/>
  <c r="V890" i="1"/>
  <c r="T890" i="1"/>
  <c r="Q890" i="1"/>
  <c r="K890" i="1"/>
  <c r="AB889" i="1"/>
  <c r="AA889" i="1"/>
  <c r="Z889" i="1"/>
  <c r="X889" i="1"/>
  <c r="V889" i="1" a="1"/>
  <c r="V889" i="1"/>
  <c r="T889" i="1"/>
  <c r="K889" i="1"/>
  <c r="AB888" i="1"/>
  <c r="AA888" i="1"/>
  <c r="Z888" i="1"/>
  <c r="X888" i="1"/>
  <c r="V888" i="1" a="1"/>
  <c r="V888" i="1"/>
  <c r="T888" i="1"/>
  <c r="Q888" i="1"/>
  <c r="K888" i="1"/>
  <c r="AB887" i="1"/>
  <c r="AA887" i="1"/>
  <c r="Z887" i="1"/>
  <c r="X887" i="1"/>
  <c r="V887" i="1" a="1"/>
  <c r="V887" i="1"/>
  <c r="T887" i="1"/>
  <c r="Q887" i="1"/>
  <c r="K887" i="1"/>
  <c r="AB886" i="1"/>
  <c r="AA886" i="1"/>
  <c r="Z886" i="1"/>
  <c r="X886" i="1"/>
  <c r="V886" i="1" a="1"/>
  <c r="V886" i="1"/>
  <c r="T886" i="1"/>
  <c r="K886" i="1"/>
  <c r="AB885" i="1"/>
  <c r="AA885" i="1"/>
  <c r="Z885" i="1"/>
  <c r="X885" i="1"/>
  <c r="V885" i="1" a="1"/>
  <c r="V885" i="1"/>
  <c r="T885" i="1"/>
  <c r="K885" i="1"/>
  <c r="AB884" i="1"/>
  <c r="AA884" i="1"/>
  <c r="Z884" i="1"/>
  <c r="X884" i="1"/>
  <c r="V884" i="1" a="1"/>
  <c r="V884" i="1"/>
  <c r="T884" i="1"/>
  <c r="Q884" i="1"/>
  <c r="K884" i="1"/>
  <c r="AB883" i="1"/>
  <c r="AA883" i="1"/>
  <c r="Z883" i="1"/>
  <c r="X883" i="1"/>
  <c r="V883" i="1" a="1"/>
  <c r="V883" i="1"/>
  <c r="T883" i="1"/>
  <c r="K883" i="1"/>
  <c r="AB882" i="1"/>
  <c r="AA882" i="1"/>
  <c r="Z882" i="1"/>
  <c r="X882" i="1"/>
  <c r="V882" i="1" a="1"/>
  <c r="V882" i="1"/>
  <c r="T882" i="1"/>
  <c r="Q882" i="1"/>
  <c r="K882" i="1"/>
  <c r="AB881" i="1"/>
  <c r="AA881" i="1"/>
  <c r="Z881" i="1"/>
  <c r="X881" i="1"/>
  <c r="V881" i="1" a="1"/>
  <c r="V881" i="1"/>
  <c r="T881" i="1"/>
  <c r="Q881" i="1"/>
  <c r="K881" i="1"/>
  <c r="AB880" i="1"/>
  <c r="AA880" i="1"/>
  <c r="Z880" i="1"/>
  <c r="X880" i="1"/>
  <c r="V880" i="1" a="1"/>
  <c r="V880" i="1"/>
  <c r="T880" i="1"/>
  <c r="K880" i="1"/>
  <c r="AB879" i="1"/>
  <c r="AA879" i="1"/>
  <c r="Z879" i="1"/>
  <c r="X879" i="1"/>
  <c r="V879" i="1" a="1"/>
  <c r="V879" i="1"/>
  <c r="T879" i="1"/>
  <c r="Q879" i="1"/>
  <c r="K879" i="1"/>
  <c r="AB878" i="1"/>
  <c r="AA878" i="1"/>
  <c r="Z878" i="1"/>
  <c r="X878" i="1"/>
  <c r="V878" i="1" a="1"/>
  <c r="V878" i="1"/>
  <c r="T878" i="1"/>
  <c r="Q878" i="1"/>
  <c r="K878" i="1"/>
  <c r="AB877" i="1"/>
  <c r="AA877" i="1"/>
  <c r="Z877" i="1"/>
  <c r="X877" i="1"/>
  <c r="V877" i="1" a="1"/>
  <c r="V877" i="1"/>
  <c r="T877" i="1"/>
  <c r="Q877" i="1"/>
  <c r="K877" i="1"/>
  <c r="AB876" i="1"/>
  <c r="AA876" i="1"/>
  <c r="Z876" i="1"/>
  <c r="X876" i="1"/>
  <c r="V876" i="1" a="1"/>
  <c r="V876" i="1"/>
  <c r="T876" i="1"/>
  <c r="Q876" i="1"/>
  <c r="K876" i="1"/>
  <c r="AB875" i="1"/>
  <c r="AA875" i="1"/>
  <c r="Z875" i="1"/>
  <c r="X875" i="1"/>
  <c r="V875" i="1" a="1"/>
  <c r="V875" i="1"/>
  <c r="T875" i="1"/>
  <c r="K875" i="1"/>
  <c r="AB874" i="1"/>
  <c r="AA874" i="1"/>
  <c r="Z874" i="1"/>
  <c r="X874" i="1"/>
  <c r="V874" i="1" a="1"/>
  <c r="V874" i="1"/>
  <c r="T874" i="1"/>
  <c r="Q874" i="1"/>
  <c r="K874" i="1"/>
  <c r="AB873" i="1"/>
  <c r="AA873" i="1"/>
  <c r="Z873" i="1"/>
  <c r="X873" i="1"/>
  <c r="V873" i="1" a="1"/>
  <c r="V873" i="1"/>
  <c r="T873" i="1"/>
  <c r="Q873" i="1"/>
  <c r="K873" i="1"/>
  <c r="AB872" i="1"/>
  <c r="AA872" i="1"/>
  <c r="Z872" i="1"/>
  <c r="X872" i="1"/>
  <c r="V872" i="1" a="1"/>
  <c r="V872" i="1"/>
  <c r="T872" i="1"/>
  <c r="Q872" i="1"/>
  <c r="K872" i="1"/>
  <c r="AB871" i="1"/>
  <c r="AA871" i="1"/>
  <c r="Z871" i="1"/>
  <c r="X871" i="1"/>
  <c r="V871" i="1" a="1"/>
  <c r="V871" i="1"/>
  <c r="T871" i="1"/>
  <c r="Q871" i="1"/>
  <c r="K871" i="1"/>
  <c r="AB870" i="1"/>
  <c r="AA870" i="1"/>
  <c r="Z870" i="1"/>
  <c r="X870" i="1"/>
  <c r="V870" i="1" a="1"/>
  <c r="V870" i="1"/>
  <c r="T870" i="1"/>
  <c r="Q870" i="1"/>
  <c r="K870" i="1"/>
  <c r="AB869" i="1"/>
  <c r="AA869" i="1"/>
  <c r="Z869" i="1"/>
  <c r="X869" i="1"/>
  <c r="V869" i="1" a="1"/>
  <c r="V869" i="1"/>
  <c r="T869" i="1"/>
  <c r="K869" i="1"/>
  <c r="AB868" i="1"/>
  <c r="AA868" i="1"/>
  <c r="Z868" i="1"/>
  <c r="X868" i="1"/>
  <c r="V868" i="1" a="1"/>
  <c r="V868" i="1"/>
  <c r="T868" i="1"/>
  <c r="K868" i="1"/>
  <c r="AB867" i="1"/>
  <c r="AA867" i="1"/>
  <c r="Z867" i="1"/>
  <c r="X867" i="1"/>
  <c r="V867" i="1" a="1"/>
  <c r="V867" i="1"/>
  <c r="T867" i="1"/>
  <c r="K867" i="1"/>
  <c r="AB866" i="1"/>
  <c r="AA866" i="1"/>
  <c r="Z866" i="1"/>
  <c r="X866" i="1"/>
  <c r="V866" i="1" a="1"/>
  <c r="V866" i="1"/>
  <c r="T866" i="1"/>
  <c r="K866" i="1"/>
  <c r="AB865" i="1"/>
  <c r="AA865" i="1"/>
  <c r="Z865" i="1"/>
  <c r="X865" i="1"/>
  <c r="V865" i="1" a="1"/>
  <c r="V865" i="1"/>
  <c r="T865" i="1"/>
  <c r="K865" i="1"/>
  <c r="AB864" i="1"/>
  <c r="AA864" i="1"/>
  <c r="Z864" i="1"/>
  <c r="X864" i="1"/>
  <c r="V864" i="1" a="1"/>
  <c r="V864" i="1"/>
  <c r="T864" i="1"/>
  <c r="Q864" i="1"/>
  <c r="K864" i="1"/>
  <c r="AB863" i="1"/>
  <c r="AA863" i="1"/>
  <c r="Z863" i="1"/>
  <c r="X863" i="1"/>
  <c r="V863" i="1" a="1"/>
  <c r="V863" i="1"/>
  <c r="T863" i="1"/>
  <c r="Q863" i="1"/>
  <c r="K863" i="1"/>
  <c r="AB862" i="1"/>
  <c r="AA862" i="1"/>
  <c r="Z862" i="1"/>
  <c r="X862" i="1"/>
  <c r="V862" i="1" a="1"/>
  <c r="V862" i="1"/>
  <c r="T862" i="1"/>
  <c r="K862" i="1"/>
  <c r="AB861" i="1"/>
  <c r="AA861" i="1"/>
  <c r="Z861" i="1"/>
  <c r="X861" i="1"/>
  <c r="V861" i="1" a="1"/>
  <c r="V861" i="1"/>
  <c r="T861" i="1"/>
  <c r="Q861" i="1"/>
  <c r="K861" i="1"/>
  <c r="AB860" i="1"/>
  <c r="AA860" i="1"/>
  <c r="Z860" i="1"/>
  <c r="X860" i="1"/>
  <c r="V860" i="1" a="1"/>
  <c r="V860" i="1"/>
  <c r="T860" i="1"/>
  <c r="K860" i="1"/>
  <c r="AB859" i="1"/>
  <c r="AA859" i="1"/>
  <c r="Z859" i="1"/>
  <c r="X859" i="1"/>
  <c r="V859" i="1" a="1"/>
  <c r="V859" i="1"/>
  <c r="T859" i="1"/>
  <c r="K859" i="1"/>
  <c r="AB858" i="1"/>
  <c r="AA858" i="1"/>
  <c r="Z858" i="1"/>
  <c r="X858" i="1"/>
  <c r="V858" i="1" a="1"/>
  <c r="V858" i="1"/>
  <c r="T858" i="1"/>
  <c r="K858" i="1"/>
  <c r="AB857" i="1"/>
  <c r="AA857" i="1"/>
  <c r="Z857" i="1"/>
  <c r="X857" i="1"/>
  <c r="V857" i="1" a="1"/>
  <c r="V857" i="1"/>
  <c r="T857" i="1"/>
  <c r="K857" i="1"/>
  <c r="AB856" i="1"/>
  <c r="AA856" i="1"/>
  <c r="Z856" i="1"/>
  <c r="X856" i="1"/>
  <c r="V856" i="1" a="1"/>
  <c r="V856" i="1"/>
  <c r="T856" i="1"/>
  <c r="K856" i="1"/>
  <c r="AB855" i="1"/>
  <c r="AA855" i="1"/>
  <c r="Z855" i="1"/>
  <c r="X855" i="1"/>
  <c r="V855" i="1" a="1"/>
  <c r="V855" i="1"/>
  <c r="T855" i="1"/>
  <c r="Q855" i="1"/>
  <c r="K855" i="1"/>
  <c r="AB854" i="1"/>
  <c r="AA854" i="1"/>
  <c r="Z854" i="1"/>
  <c r="X854" i="1"/>
  <c r="V854" i="1" a="1"/>
  <c r="V854" i="1"/>
  <c r="T854" i="1"/>
  <c r="K854" i="1"/>
  <c r="AB853" i="1"/>
  <c r="AA853" i="1"/>
  <c r="Z853" i="1"/>
  <c r="X853" i="1"/>
  <c r="V853" i="1" a="1"/>
  <c r="V853" i="1"/>
  <c r="T853" i="1"/>
  <c r="Q853" i="1"/>
  <c r="K853" i="1"/>
  <c r="AB852" i="1"/>
  <c r="AA852" i="1"/>
  <c r="Z852" i="1"/>
  <c r="X852" i="1"/>
  <c r="V852" i="1" a="1"/>
  <c r="V852" i="1"/>
  <c r="T852" i="1"/>
  <c r="K852" i="1"/>
  <c r="AB851" i="1"/>
  <c r="AA851" i="1"/>
  <c r="Z851" i="1"/>
  <c r="X851" i="1"/>
  <c r="V851" i="1" a="1"/>
  <c r="V851" i="1"/>
  <c r="T851" i="1"/>
  <c r="K851" i="1"/>
  <c r="AB850" i="1"/>
  <c r="AA850" i="1"/>
  <c r="Z850" i="1"/>
  <c r="X850" i="1"/>
  <c r="V850" i="1" a="1"/>
  <c r="V850" i="1"/>
  <c r="T850" i="1"/>
  <c r="Q850" i="1"/>
  <c r="K850" i="1"/>
  <c r="AB849" i="1"/>
  <c r="AA849" i="1"/>
  <c r="Z849" i="1"/>
  <c r="X849" i="1"/>
  <c r="V849" i="1" a="1"/>
  <c r="V849" i="1"/>
  <c r="T849" i="1"/>
  <c r="Q849" i="1"/>
  <c r="K849" i="1"/>
  <c r="AB848" i="1"/>
  <c r="AA848" i="1"/>
  <c r="Z848" i="1"/>
  <c r="X848" i="1"/>
  <c r="V848" i="1" a="1"/>
  <c r="V848" i="1"/>
  <c r="T848" i="1"/>
  <c r="K848" i="1"/>
  <c r="AB847" i="1"/>
  <c r="AA847" i="1"/>
  <c r="Z847" i="1"/>
  <c r="X847" i="1"/>
  <c r="V847" i="1" a="1"/>
  <c r="V847" i="1"/>
  <c r="T847" i="1"/>
  <c r="Q847" i="1"/>
  <c r="K847" i="1"/>
  <c r="AB846" i="1"/>
  <c r="AA846" i="1"/>
  <c r="Z846" i="1"/>
  <c r="X846" i="1"/>
  <c r="V846" i="1" a="1"/>
  <c r="V846" i="1"/>
  <c r="T846" i="1"/>
  <c r="K846" i="1"/>
  <c r="AB845" i="1"/>
  <c r="AA845" i="1"/>
  <c r="Z845" i="1"/>
  <c r="X845" i="1"/>
  <c r="V845" i="1" a="1"/>
  <c r="V845" i="1"/>
  <c r="T845" i="1"/>
  <c r="K845" i="1"/>
  <c r="AB844" i="1"/>
  <c r="AA844" i="1"/>
  <c r="Z844" i="1"/>
  <c r="X844" i="1"/>
  <c r="V844" i="1" a="1"/>
  <c r="V844" i="1"/>
  <c r="T844" i="1"/>
  <c r="Q844" i="1"/>
  <c r="K844" i="1"/>
  <c r="AB843" i="1"/>
  <c r="AA843" i="1"/>
  <c r="Z843" i="1"/>
  <c r="X843" i="1"/>
  <c r="V843" i="1" a="1"/>
  <c r="V843" i="1"/>
  <c r="T843" i="1"/>
  <c r="K843" i="1"/>
  <c r="AB842" i="1"/>
  <c r="AA842" i="1"/>
  <c r="Z842" i="1"/>
  <c r="X842" i="1"/>
  <c r="V842" i="1" a="1"/>
  <c r="V842" i="1"/>
  <c r="T842" i="1"/>
  <c r="Q842" i="1"/>
  <c r="K842" i="1"/>
  <c r="AB841" i="1"/>
  <c r="AA841" i="1"/>
  <c r="Z841" i="1"/>
  <c r="X841" i="1"/>
  <c r="V841" i="1" a="1"/>
  <c r="V841" i="1"/>
  <c r="T841" i="1"/>
  <c r="K841" i="1"/>
  <c r="AB840" i="1"/>
  <c r="AA840" i="1"/>
  <c r="Z840" i="1"/>
  <c r="X840" i="1"/>
  <c r="V840" i="1" a="1"/>
  <c r="V840" i="1"/>
  <c r="T840" i="1"/>
  <c r="Q840" i="1"/>
  <c r="K840" i="1"/>
  <c r="AB839" i="1"/>
  <c r="AA839" i="1"/>
  <c r="Z839" i="1"/>
  <c r="X839" i="1"/>
  <c r="V839" i="1" a="1"/>
  <c r="V839" i="1"/>
  <c r="T839" i="1"/>
  <c r="K839" i="1"/>
  <c r="AB838" i="1"/>
  <c r="AA838" i="1"/>
  <c r="Z838" i="1"/>
  <c r="X838" i="1"/>
  <c r="V838" i="1" a="1"/>
  <c r="V838" i="1"/>
  <c r="T838" i="1"/>
  <c r="Q838" i="1"/>
  <c r="K838" i="1"/>
  <c r="AB837" i="1"/>
  <c r="AA837" i="1"/>
  <c r="Z837" i="1"/>
  <c r="X837" i="1"/>
  <c r="V837" i="1" a="1"/>
  <c r="V837" i="1"/>
  <c r="T837" i="1"/>
  <c r="K837" i="1"/>
  <c r="AB836" i="1"/>
  <c r="AA836" i="1"/>
  <c r="Z836" i="1"/>
  <c r="X836" i="1"/>
  <c r="V836" i="1" a="1"/>
  <c r="V836" i="1"/>
  <c r="T836" i="1"/>
  <c r="Q836" i="1"/>
  <c r="K836" i="1"/>
  <c r="AB835" i="1"/>
  <c r="AA835" i="1"/>
  <c r="Z835" i="1"/>
  <c r="X835" i="1"/>
  <c r="V835" i="1" a="1"/>
  <c r="V835" i="1"/>
  <c r="T835" i="1"/>
  <c r="K835" i="1"/>
  <c r="AB834" i="1"/>
  <c r="AA834" i="1"/>
  <c r="Z834" i="1"/>
  <c r="X834" i="1"/>
  <c r="V834" i="1" a="1"/>
  <c r="V834" i="1"/>
  <c r="T834" i="1"/>
  <c r="K834" i="1"/>
  <c r="AB833" i="1"/>
  <c r="AA833" i="1"/>
  <c r="Z833" i="1"/>
  <c r="X833" i="1"/>
  <c r="V833" i="1" a="1"/>
  <c r="V833" i="1"/>
  <c r="T833" i="1"/>
  <c r="Q833" i="1"/>
  <c r="K833" i="1"/>
  <c r="AB832" i="1"/>
  <c r="AA832" i="1"/>
  <c r="Z832" i="1"/>
  <c r="X832" i="1"/>
  <c r="V832" i="1" a="1"/>
  <c r="V832" i="1"/>
  <c r="T832" i="1"/>
  <c r="Q832" i="1"/>
  <c r="K832" i="1"/>
  <c r="AB831" i="1"/>
  <c r="AA831" i="1"/>
  <c r="Z831" i="1"/>
  <c r="X831" i="1"/>
  <c r="V831" i="1" a="1"/>
  <c r="V831" i="1"/>
  <c r="T831" i="1"/>
  <c r="Q831" i="1"/>
  <c r="K831" i="1"/>
  <c r="AB830" i="1"/>
  <c r="AA830" i="1"/>
  <c r="Z830" i="1"/>
  <c r="X830" i="1"/>
  <c r="V830" i="1" a="1"/>
  <c r="V830" i="1"/>
  <c r="T830" i="1"/>
  <c r="Q830" i="1"/>
  <c r="K830" i="1"/>
  <c r="AB829" i="1"/>
  <c r="AA829" i="1"/>
  <c r="Z829" i="1"/>
  <c r="X829" i="1"/>
  <c r="V829" i="1" a="1"/>
  <c r="V829" i="1"/>
  <c r="T829" i="1"/>
  <c r="K829" i="1"/>
  <c r="AB828" i="1"/>
  <c r="AA828" i="1"/>
  <c r="Z828" i="1"/>
  <c r="X828" i="1"/>
  <c r="V828" i="1" a="1"/>
  <c r="V828" i="1"/>
  <c r="T828" i="1"/>
  <c r="Q828" i="1"/>
  <c r="K828" i="1"/>
  <c r="AB827" i="1"/>
  <c r="AA827" i="1"/>
  <c r="Z827" i="1"/>
  <c r="X827" i="1"/>
  <c r="V827" i="1" a="1"/>
  <c r="V827" i="1"/>
  <c r="T827" i="1"/>
  <c r="K827" i="1"/>
  <c r="AB826" i="1"/>
  <c r="AA826" i="1"/>
  <c r="Z826" i="1"/>
  <c r="X826" i="1"/>
  <c r="V826" i="1" a="1"/>
  <c r="V826" i="1"/>
  <c r="T826" i="1"/>
  <c r="K826" i="1"/>
  <c r="AB825" i="1"/>
  <c r="AA825" i="1"/>
  <c r="Z825" i="1"/>
  <c r="X825" i="1"/>
  <c r="V825" i="1" a="1"/>
  <c r="V825" i="1"/>
  <c r="T825" i="1"/>
  <c r="Q825" i="1"/>
  <c r="K825" i="1"/>
  <c r="AB824" i="1"/>
  <c r="AA824" i="1"/>
  <c r="Z824" i="1"/>
  <c r="X824" i="1"/>
  <c r="V824" i="1" a="1"/>
  <c r="V824" i="1"/>
  <c r="T824" i="1"/>
  <c r="K824" i="1"/>
  <c r="AB823" i="1"/>
  <c r="AA823" i="1"/>
  <c r="Z823" i="1"/>
  <c r="X823" i="1"/>
  <c r="V823" i="1" a="1"/>
  <c r="V823" i="1"/>
  <c r="T823" i="1"/>
  <c r="K823" i="1"/>
  <c r="AB822" i="1"/>
  <c r="AA822" i="1"/>
  <c r="Z822" i="1"/>
  <c r="X822" i="1"/>
  <c r="V822" i="1" a="1"/>
  <c r="V822" i="1"/>
  <c r="T822" i="1"/>
  <c r="K822" i="1"/>
  <c r="AB821" i="1"/>
  <c r="AA821" i="1"/>
  <c r="Z821" i="1"/>
  <c r="X821" i="1"/>
  <c r="V821" i="1" a="1"/>
  <c r="V821" i="1"/>
  <c r="T821" i="1"/>
  <c r="Q821" i="1"/>
  <c r="K821" i="1"/>
  <c r="AB820" i="1"/>
  <c r="AA820" i="1"/>
  <c r="Z820" i="1"/>
  <c r="X820" i="1"/>
  <c r="V820" i="1" a="1"/>
  <c r="V820" i="1"/>
  <c r="T820" i="1"/>
  <c r="Q820" i="1"/>
  <c r="K820" i="1"/>
  <c r="AB819" i="1"/>
  <c r="AA819" i="1"/>
  <c r="Z819" i="1"/>
  <c r="X819" i="1"/>
  <c r="V819" i="1" a="1"/>
  <c r="V819" i="1"/>
  <c r="T819" i="1"/>
  <c r="Q819" i="1"/>
  <c r="K819" i="1"/>
  <c r="AB818" i="1"/>
  <c r="AA818" i="1"/>
  <c r="Z818" i="1"/>
  <c r="X818" i="1"/>
  <c r="V818" i="1" a="1"/>
  <c r="V818" i="1"/>
  <c r="T818" i="1"/>
  <c r="Q818" i="1"/>
  <c r="K818" i="1"/>
  <c r="AB817" i="1"/>
  <c r="AA817" i="1"/>
  <c r="Z817" i="1"/>
  <c r="X817" i="1"/>
  <c r="V817" i="1" a="1"/>
  <c r="V817" i="1"/>
  <c r="T817" i="1"/>
  <c r="Q817" i="1"/>
  <c r="K817" i="1"/>
  <c r="AB816" i="1"/>
  <c r="AA816" i="1"/>
  <c r="Z816" i="1"/>
  <c r="X816" i="1"/>
  <c r="V816" i="1" a="1"/>
  <c r="V816" i="1"/>
  <c r="T816" i="1"/>
  <c r="K816" i="1"/>
  <c r="AB815" i="1"/>
  <c r="AA815" i="1"/>
  <c r="Z815" i="1"/>
  <c r="X815" i="1"/>
  <c r="V815" i="1" a="1"/>
  <c r="V815" i="1"/>
  <c r="T815" i="1"/>
  <c r="Q815" i="1"/>
  <c r="K815" i="1"/>
  <c r="AC814" i="1" a="1"/>
  <c r="AC814" i="1"/>
  <c r="AB814" i="1"/>
  <c r="AB813" i="1"/>
  <c r="AA813" i="1"/>
  <c r="Z813" i="1"/>
  <c r="X813" i="1"/>
  <c r="V813" i="1" a="1"/>
  <c r="V813" i="1"/>
  <c r="T813" i="1"/>
  <c r="K813" i="1"/>
  <c r="AB812" i="1"/>
  <c r="AA812" i="1"/>
  <c r="Z812" i="1"/>
  <c r="X812" i="1"/>
  <c r="V812" i="1" a="1"/>
  <c r="V812" i="1"/>
  <c r="T812" i="1"/>
  <c r="Q812" i="1"/>
  <c r="K812" i="1"/>
  <c r="AB811" i="1"/>
  <c r="AA811" i="1"/>
  <c r="Z811" i="1"/>
  <c r="X811" i="1"/>
  <c r="V811" i="1" a="1"/>
  <c r="V811" i="1"/>
  <c r="T811" i="1"/>
  <c r="Q811" i="1"/>
  <c r="K811" i="1"/>
  <c r="AB810" i="1"/>
  <c r="AA810" i="1"/>
  <c r="Z810" i="1"/>
  <c r="X810" i="1"/>
  <c r="V810" i="1" a="1"/>
  <c r="V810" i="1"/>
  <c r="T810" i="1"/>
  <c r="K810" i="1"/>
  <c r="AB809" i="1"/>
  <c r="AA809" i="1"/>
  <c r="Z809" i="1"/>
  <c r="X809" i="1"/>
  <c r="V809" i="1" a="1"/>
  <c r="V809" i="1"/>
  <c r="T809" i="1"/>
  <c r="Q809" i="1"/>
  <c r="K809" i="1"/>
  <c r="AB808" i="1"/>
  <c r="AA808" i="1"/>
  <c r="Z808" i="1"/>
  <c r="X808" i="1"/>
  <c r="V808" i="1" a="1"/>
  <c r="V808" i="1"/>
  <c r="T808" i="1"/>
  <c r="Q808" i="1"/>
  <c r="K808" i="1"/>
  <c r="AB807" i="1"/>
  <c r="AA807" i="1"/>
  <c r="Z807" i="1"/>
  <c r="X807" i="1"/>
  <c r="V807" i="1" a="1"/>
  <c r="V807" i="1"/>
  <c r="T807" i="1"/>
  <c r="Q807" i="1"/>
  <c r="K807" i="1"/>
  <c r="AB806" i="1"/>
  <c r="AA806" i="1"/>
  <c r="Z806" i="1"/>
  <c r="X806" i="1"/>
  <c r="V806" i="1" a="1"/>
  <c r="V806" i="1"/>
  <c r="T806" i="1"/>
  <c r="Q806" i="1"/>
  <c r="K806" i="1"/>
  <c r="AB805" i="1"/>
  <c r="AA805" i="1"/>
  <c r="Z805" i="1"/>
  <c r="X805" i="1"/>
  <c r="V805" i="1" a="1"/>
  <c r="V805" i="1"/>
  <c r="T805" i="1"/>
  <c r="Q805" i="1"/>
  <c r="K805" i="1"/>
  <c r="AB804" i="1"/>
  <c r="AA804" i="1"/>
  <c r="Z804" i="1"/>
  <c r="X804" i="1"/>
  <c r="V804" i="1" a="1"/>
  <c r="V804" i="1"/>
  <c r="T804" i="1"/>
  <c r="K804" i="1"/>
  <c r="AB803" i="1"/>
  <c r="AA803" i="1"/>
  <c r="Z803" i="1"/>
  <c r="X803" i="1"/>
  <c r="V803" i="1" a="1"/>
  <c r="V803" i="1"/>
  <c r="T803" i="1"/>
  <c r="K803" i="1"/>
  <c r="AB802" i="1"/>
  <c r="AA802" i="1"/>
  <c r="Z802" i="1"/>
  <c r="X802" i="1"/>
  <c r="V802" i="1" a="1"/>
  <c r="V802" i="1"/>
  <c r="T802" i="1"/>
  <c r="Q802" i="1"/>
  <c r="K802" i="1"/>
  <c r="AB801" i="1"/>
  <c r="AA801" i="1"/>
  <c r="Z801" i="1"/>
  <c r="X801" i="1"/>
  <c r="V801" i="1" a="1"/>
  <c r="V801" i="1"/>
  <c r="T801" i="1"/>
  <c r="K801" i="1"/>
  <c r="AB800" i="1"/>
  <c r="AA800" i="1"/>
  <c r="Z800" i="1"/>
  <c r="X800" i="1"/>
  <c r="V800" i="1" a="1"/>
  <c r="V800" i="1"/>
  <c r="T800" i="1"/>
  <c r="K800" i="1"/>
  <c r="AB799" i="1"/>
  <c r="AA799" i="1"/>
  <c r="Z799" i="1"/>
  <c r="X799" i="1"/>
  <c r="V799" i="1" a="1"/>
  <c r="V799" i="1"/>
  <c r="T799" i="1"/>
  <c r="Q799" i="1"/>
  <c r="K799" i="1"/>
  <c r="AB798" i="1"/>
  <c r="AA798" i="1"/>
  <c r="Z798" i="1"/>
  <c r="X798" i="1"/>
  <c r="V798" i="1" a="1"/>
  <c r="V798" i="1"/>
  <c r="T798" i="1"/>
  <c r="Q798" i="1"/>
  <c r="K798" i="1"/>
  <c r="AB797" i="1"/>
  <c r="AA797" i="1"/>
  <c r="Z797" i="1"/>
  <c r="X797" i="1"/>
  <c r="V797" i="1" a="1"/>
  <c r="V797" i="1"/>
  <c r="T797" i="1"/>
  <c r="Q797" i="1"/>
  <c r="K797" i="1"/>
  <c r="AB796" i="1"/>
  <c r="AA796" i="1"/>
  <c r="Z796" i="1"/>
  <c r="X796" i="1"/>
  <c r="V796" i="1" a="1"/>
  <c r="V796" i="1"/>
  <c r="T796" i="1"/>
  <c r="K796" i="1"/>
  <c r="AB795" i="1"/>
  <c r="AA795" i="1"/>
  <c r="Z795" i="1"/>
  <c r="X795" i="1"/>
  <c r="V795" i="1" a="1"/>
  <c r="V795" i="1"/>
  <c r="T795" i="1"/>
  <c r="Q795" i="1"/>
  <c r="K795" i="1"/>
  <c r="AB794" i="1"/>
  <c r="AA794" i="1"/>
  <c r="Z794" i="1"/>
  <c r="X794" i="1"/>
  <c r="V794" i="1" a="1"/>
  <c r="V794" i="1"/>
  <c r="T794" i="1"/>
  <c r="K794" i="1"/>
  <c r="AB793" i="1"/>
  <c r="AA793" i="1"/>
  <c r="Z793" i="1"/>
  <c r="X793" i="1"/>
  <c r="V793" i="1" a="1"/>
  <c r="V793" i="1"/>
  <c r="T793" i="1"/>
  <c r="Q793" i="1"/>
  <c r="K793" i="1"/>
  <c r="AB792" i="1"/>
  <c r="AA792" i="1"/>
  <c r="Z792" i="1"/>
  <c r="X792" i="1"/>
  <c r="V792" i="1" a="1"/>
  <c r="V792" i="1"/>
  <c r="T792" i="1"/>
  <c r="Q792" i="1"/>
  <c r="K792" i="1"/>
  <c r="AB791" i="1"/>
  <c r="AA791" i="1"/>
  <c r="Z791" i="1"/>
  <c r="X791" i="1"/>
  <c r="V791" i="1" a="1"/>
  <c r="V791" i="1"/>
  <c r="T791" i="1"/>
  <c r="K791" i="1"/>
  <c r="AB790" i="1"/>
  <c r="AA790" i="1"/>
  <c r="Z790" i="1"/>
  <c r="X790" i="1"/>
  <c r="V790" i="1" a="1"/>
  <c r="V790" i="1"/>
  <c r="T790" i="1"/>
  <c r="Q790" i="1"/>
  <c r="K790" i="1"/>
  <c r="AB789" i="1"/>
  <c r="AA789" i="1"/>
  <c r="Z789" i="1"/>
  <c r="X789" i="1"/>
  <c r="V789" i="1" a="1"/>
  <c r="V789" i="1"/>
  <c r="T789" i="1"/>
  <c r="Q789" i="1"/>
  <c r="K789" i="1"/>
  <c r="AB788" i="1"/>
  <c r="AA788" i="1"/>
  <c r="Z788" i="1"/>
  <c r="X788" i="1"/>
  <c r="V788" i="1" a="1"/>
  <c r="V788" i="1"/>
  <c r="T788" i="1"/>
  <c r="Q788" i="1"/>
  <c r="K788" i="1"/>
  <c r="AB787" i="1"/>
  <c r="AA787" i="1"/>
  <c r="Z787" i="1"/>
  <c r="X787" i="1"/>
  <c r="V787" i="1" a="1"/>
  <c r="V787" i="1"/>
  <c r="T787" i="1"/>
  <c r="Q787" i="1"/>
  <c r="K787" i="1"/>
  <c r="AB786" i="1"/>
  <c r="AA786" i="1"/>
  <c r="Z786" i="1"/>
  <c r="X786" i="1"/>
  <c r="V786" i="1" a="1"/>
  <c r="V786" i="1"/>
  <c r="T786" i="1"/>
  <c r="Q786" i="1"/>
  <c r="K786" i="1"/>
  <c r="AB785" i="1"/>
  <c r="AA785" i="1"/>
  <c r="Z785" i="1"/>
  <c r="X785" i="1"/>
  <c r="V785" i="1" a="1"/>
  <c r="V785" i="1"/>
  <c r="T785" i="1"/>
  <c r="K785" i="1"/>
  <c r="AB784" i="1"/>
  <c r="AA784" i="1"/>
  <c r="Z784" i="1"/>
  <c r="X784" i="1"/>
  <c r="V784" i="1" a="1"/>
  <c r="V784" i="1"/>
  <c r="T784" i="1"/>
  <c r="K784" i="1"/>
  <c r="AB783" i="1"/>
  <c r="AA783" i="1"/>
  <c r="Z783" i="1"/>
  <c r="X783" i="1"/>
  <c r="V783" i="1" a="1"/>
  <c r="V783" i="1"/>
  <c r="T783" i="1"/>
  <c r="Q783" i="1"/>
  <c r="K783" i="1"/>
  <c r="AB782" i="1"/>
  <c r="AA782" i="1"/>
  <c r="Z782" i="1"/>
  <c r="X782" i="1"/>
  <c r="V782" i="1" a="1"/>
  <c r="V782" i="1"/>
  <c r="T782" i="1"/>
  <c r="Q782" i="1"/>
  <c r="K782" i="1"/>
  <c r="AB781" i="1"/>
  <c r="AA781" i="1"/>
  <c r="Z781" i="1"/>
  <c r="X781" i="1"/>
  <c r="V781" i="1" a="1"/>
  <c r="V781" i="1"/>
  <c r="T781" i="1"/>
  <c r="K781" i="1"/>
  <c r="AB780" i="1"/>
  <c r="AA780" i="1"/>
  <c r="Z780" i="1"/>
  <c r="X780" i="1"/>
  <c r="V780" i="1" a="1"/>
  <c r="V780" i="1"/>
  <c r="T780" i="1"/>
  <c r="Q780" i="1"/>
  <c r="K780" i="1"/>
  <c r="AB779" i="1"/>
  <c r="AA779" i="1"/>
  <c r="Z779" i="1"/>
  <c r="X779" i="1"/>
  <c r="V779" i="1" a="1"/>
  <c r="V779" i="1"/>
  <c r="T779" i="1"/>
  <c r="K779" i="1"/>
  <c r="AB778" i="1"/>
  <c r="AA778" i="1"/>
  <c r="Z778" i="1"/>
  <c r="X778" i="1"/>
  <c r="V778" i="1" a="1"/>
  <c r="V778" i="1"/>
  <c r="T778" i="1"/>
  <c r="Q778" i="1"/>
  <c r="K778" i="1"/>
  <c r="AB777" i="1"/>
  <c r="AA777" i="1"/>
  <c r="Z777" i="1"/>
  <c r="X777" i="1"/>
  <c r="V777" i="1" a="1"/>
  <c r="V777" i="1"/>
  <c r="T777" i="1"/>
  <c r="K777" i="1"/>
  <c r="AB776" i="1"/>
  <c r="AA776" i="1"/>
  <c r="Z776" i="1"/>
  <c r="X776" i="1"/>
  <c r="V776" i="1" a="1"/>
  <c r="V776" i="1"/>
  <c r="T776" i="1"/>
  <c r="Q776" i="1"/>
  <c r="K776" i="1"/>
  <c r="AB775" i="1"/>
  <c r="AA775" i="1"/>
  <c r="Z775" i="1"/>
  <c r="X775" i="1"/>
  <c r="V775" i="1" a="1"/>
  <c r="V775" i="1"/>
  <c r="T775" i="1"/>
  <c r="K775" i="1"/>
  <c r="AB774" i="1"/>
  <c r="AA774" i="1"/>
  <c r="Z774" i="1"/>
  <c r="X774" i="1"/>
  <c r="V774" i="1" a="1"/>
  <c r="V774" i="1"/>
  <c r="T774" i="1"/>
  <c r="Q774" i="1"/>
  <c r="K774" i="1"/>
  <c r="AB773" i="1"/>
  <c r="AA773" i="1"/>
  <c r="Z773" i="1"/>
  <c r="X773" i="1"/>
  <c r="V773" i="1" a="1"/>
  <c r="V773" i="1"/>
  <c r="T773" i="1"/>
  <c r="Q773" i="1"/>
  <c r="K773" i="1"/>
  <c r="AB772" i="1"/>
  <c r="AA772" i="1"/>
  <c r="Z772" i="1"/>
  <c r="X772" i="1"/>
  <c r="V772" i="1" a="1"/>
  <c r="V772" i="1"/>
  <c r="T772" i="1"/>
  <c r="Q772" i="1"/>
  <c r="K772" i="1"/>
  <c r="AB771" i="1"/>
  <c r="AA771" i="1"/>
  <c r="Z771" i="1"/>
  <c r="X771" i="1"/>
  <c r="V771" i="1" a="1"/>
  <c r="V771" i="1"/>
  <c r="T771" i="1"/>
  <c r="Q771" i="1"/>
  <c r="K771" i="1"/>
  <c r="AB770" i="1"/>
  <c r="AA770" i="1"/>
  <c r="Z770" i="1"/>
  <c r="X770" i="1"/>
  <c r="V770" i="1" a="1"/>
  <c r="V770" i="1"/>
  <c r="T770" i="1"/>
  <c r="Q770" i="1"/>
  <c r="K770" i="1"/>
  <c r="AB769" i="1"/>
  <c r="AA769" i="1"/>
  <c r="Z769" i="1"/>
  <c r="X769" i="1"/>
  <c r="V769" i="1" a="1"/>
  <c r="V769" i="1"/>
  <c r="T769" i="1"/>
  <c r="Q769" i="1"/>
  <c r="K769" i="1"/>
  <c r="AB768" i="1"/>
  <c r="AA768" i="1"/>
  <c r="Z768" i="1"/>
  <c r="X768" i="1"/>
  <c r="V768" i="1" a="1"/>
  <c r="V768" i="1"/>
  <c r="T768" i="1"/>
  <c r="K768" i="1"/>
  <c r="AB767" i="1"/>
  <c r="AA767" i="1"/>
  <c r="Z767" i="1"/>
  <c r="X767" i="1"/>
  <c r="V767" i="1" a="1"/>
  <c r="V767" i="1"/>
  <c r="T767" i="1"/>
  <c r="K767" i="1"/>
  <c r="AB766" i="1"/>
  <c r="AA766" i="1"/>
  <c r="Z766" i="1"/>
  <c r="X766" i="1"/>
  <c r="V766" i="1" a="1"/>
  <c r="V766" i="1"/>
  <c r="T766" i="1"/>
  <c r="Q766" i="1"/>
  <c r="K766" i="1"/>
  <c r="AB765" i="1"/>
  <c r="AA765" i="1"/>
  <c r="Z765" i="1"/>
  <c r="X765" i="1"/>
  <c r="V765" i="1" a="1"/>
  <c r="V765" i="1"/>
  <c r="T765" i="1"/>
  <c r="K765" i="1"/>
  <c r="AB764" i="1"/>
  <c r="AA764" i="1"/>
  <c r="Z764" i="1"/>
  <c r="X764" i="1"/>
  <c r="V764" i="1" a="1"/>
  <c r="V764" i="1"/>
  <c r="T764" i="1"/>
  <c r="Q764" i="1"/>
  <c r="K764" i="1"/>
  <c r="AB763" i="1"/>
  <c r="AA763" i="1"/>
  <c r="Z763" i="1"/>
  <c r="X763" i="1"/>
  <c r="V763" i="1" a="1"/>
  <c r="V763" i="1"/>
  <c r="T763" i="1"/>
  <c r="K763" i="1"/>
  <c r="AB762" i="1"/>
  <c r="AA762" i="1"/>
  <c r="Z762" i="1"/>
  <c r="X762" i="1"/>
  <c r="V762" i="1" a="1"/>
  <c r="V762" i="1"/>
  <c r="T762" i="1"/>
  <c r="Q762" i="1"/>
  <c r="K762" i="1"/>
  <c r="AB761" i="1"/>
  <c r="AA761" i="1"/>
  <c r="Z761" i="1"/>
  <c r="X761" i="1"/>
  <c r="V761" i="1" a="1"/>
  <c r="V761" i="1"/>
  <c r="T761" i="1"/>
  <c r="K761" i="1"/>
  <c r="AB760" i="1"/>
  <c r="AA760" i="1"/>
  <c r="Z760" i="1"/>
  <c r="X760" i="1"/>
  <c r="V760" i="1" a="1"/>
  <c r="V760" i="1"/>
  <c r="T760" i="1"/>
  <c r="K760" i="1"/>
  <c r="AB759" i="1"/>
  <c r="AA759" i="1"/>
  <c r="Z759" i="1"/>
  <c r="X759" i="1"/>
  <c r="V759" i="1" a="1"/>
  <c r="V759" i="1"/>
  <c r="T759" i="1"/>
  <c r="Q759" i="1"/>
  <c r="K759" i="1"/>
  <c r="AB758" i="1"/>
  <c r="AA758" i="1"/>
  <c r="Z758" i="1"/>
  <c r="X758" i="1"/>
  <c r="V758" i="1" a="1"/>
  <c r="V758" i="1"/>
  <c r="T758" i="1"/>
  <c r="K758" i="1"/>
  <c r="AB757" i="1"/>
  <c r="AA757" i="1"/>
  <c r="Z757" i="1"/>
  <c r="X757" i="1"/>
  <c r="V757" i="1" a="1"/>
  <c r="V757" i="1" s="1"/>
  <c r="T757" i="1"/>
  <c r="K757" i="1"/>
  <c r="AB756" i="1"/>
  <c r="AA756" i="1"/>
  <c r="Z756" i="1"/>
  <c r="X756" i="1"/>
  <c r="V756" i="1" a="1"/>
  <c r="V756" i="1"/>
  <c r="T756" i="1"/>
  <c r="Q756" i="1"/>
  <c r="K756" i="1"/>
  <c r="AB755" i="1"/>
  <c r="AA755" i="1"/>
  <c r="Z755" i="1"/>
  <c r="X755" i="1"/>
  <c r="V755" i="1" a="1"/>
  <c r="V755" i="1" s="1"/>
  <c r="T755" i="1"/>
  <c r="K755" i="1"/>
  <c r="AB754" i="1"/>
  <c r="AA754" i="1"/>
  <c r="Z754" i="1"/>
  <c r="X754" i="1"/>
  <c r="V754" i="1" a="1"/>
  <c r="V754" i="1" s="1"/>
  <c r="T754" i="1"/>
  <c r="Q754" i="1"/>
  <c r="K754" i="1"/>
  <c r="AB753" i="1"/>
  <c r="AA753" i="1"/>
  <c r="Z753" i="1"/>
  <c r="X753" i="1"/>
  <c r="V753" i="1" a="1"/>
  <c r="V753" i="1" s="1"/>
  <c r="T753" i="1"/>
  <c r="K753" i="1"/>
  <c r="AB752" i="1"/>
  <c r="AA752" i="1"/>
  <c r="Z752" i="1"/>
  <c r="X752" i="1"/>
  <c r="V752" i="1" a="1"/>
  <c r="V752" i="1" s="1"/>
  <c r="T752" i="1"/>
  <c r="K752" i="1"/>
  <c r="AB751" i="1"/>
  <c r="AA751" i="1"/>
  <c r="Z751" i="1"/>
  <c r="X751" i="1"/>
  <c r="V751" i="1" a="1"/>
  <c r="V751" i="1" s="1"/>
  <c r="T751" i="1"/>
  <c r="K751" i="1"/>
  <c r="AB750" i="1"/>
  <c r="AA750" i="1"/>
  <c r="Z750" i="1"/>
  <c r="X750" i="1"/>
  <c r="V750" i="1" a="1"/>
  <c r="V750" i="1" s="1"/>
  <c r="T750" i="1"/>
  <c r="Q750" i="1"/>
  <c r="K750" i="1"/>
  <c r="AB749" i="1"/>
  <c r="AA749" i="1"/>
  <c r="Z749" i="1"/>
  <c r="X749" i="1"/>
  <c r="V749" i="1" a="1"/>
  <c r="V749" i="1" s="1"/>
  <c r="T749" i="1"/>
  <c r="K749" i="1"/>
  <c r="AB748" i="1"/>
  <c r="AA748" i="1"/>
  <c r="Z748" i="1"/>
  <c r="X748" i="1"/>
  <c r="V748" i="1" a="1"/>
  <c r="V748" i="1" s="1"/>
  <c r="T748" i="1"/>
  <c r="K748" i="1"/>
  <c r="AB747" i="1"/>
  <c r="AA747" i="1"/>
  <c r="Z747" i="1"/>
  <c r="X747" i="1"/>
  <c r="V747" i="1" a="1"/>
  <c r="V747" i="1" s="1"/>
  <c r="T747" i="1"/>
  <c r="Q747" i="1"/>
  <c r="K747" i="1"/>
  <c r="AB746" i="1"/>
  <c r="AA746" i="1"/>
  <c r="Z746" i="1"/>
  <c r="X746" i="1"/>
  <c r="V746" i="1" a="1"/>
  <c r="V746" i="1" s="1"/>
  <c r="T746" i="1"/>
  <c r="K746" i="1"/>
  <c r="AB745" i="1"/>
  <c r="AA745" i="1"/>
  <c r="Z745" i="1"/>
  <c r="X745" i="1"/>
  <c r="V745" i="1" a="1"/>
  <c r="V745" i="1" s="1"/>
  <c r="T745" i="1"/>
  <c r="Q745" i="1"/>
  <c r="K745" i="1"/>
  <c r="AB744" i="1"/>
  <c r="AA744" i="1"/>
  <c r="Z744" i="1"/>
  <c r="X744" i="1"/>
  <c r="V744" i="1" a="1"/>
  <c r="V744" i="1" s="1"/>
  <c r="T744" i="1"/>
  <c r="K744" i="1"/>
  <c r="AB743" i="1"/>
  <c r="AA743" i="1"/>
  <c r="Z743" i="1"/>
  <c r="X743" i="1"/>
  <c r="V743" i="1" a="1"/>
  <c r="V743" i="1" s="1"/>
  <c r="T743" i="1"/>
  <c r="K743" i="1"/>
  <c r="AB742" i="1"/>
  <c r="AA742" i="1"/>
  <c r="Z742" i="1"/>
  <c r="X742" i="1"/>
  <c r="V742" i="1" a="1"/>
  <c r="V742" i="1" s="1"/>
  <c r="T742" i="1"/>
  <c r="Q742" i="1"/>
  <c r="K742" i="1"/>
  <c r="AB741" i="1"/>
  <c r="AA741" i="1"/>
  <c r="Z741" i="1"/>
  <c r="X741" i="1"/>
  <c r="V741" i="1" a="1"/>
  <c r="V741" i="1" s="1"/>
  <c r="T741" i="1"/>
  <c r="K741" i="1"/>
  <c r="AB740" i="1"/>
  <c r="AA740" i="1"/>
  <c r="Z740" i="1"/>
  <c r="X740" i="1"/>
  <c r="V740" i="1" a="1"/>
  <c r="V740" i="1" s="1"/>
  <c r="T740" i="1"/>
  <c r="Q740" i="1"/>
  <c r="K740" i="1"/>
  <c r="AB739" i="1"/>
  <c r="AA739" i="1"/>
  <c r="Z739" i="1"/>
  <c r="X739" i="1"/>
  <c r="V739" i="1" a="1"/>
  <c r="V739" i="1" s="1"/>
  <c r="T739" i="1"/>
  <c r="Q739" i="1"/>
  <c r="K739" i="1"/>
  <c r="AB738" i="1"/>
  <c r="AA738" i="1"/>
  <c r="Z738" i="1"/>
  <c r="X738" i="1"/>
  <c r="V738" i="1" a="1"/>
  <c r="V738" i="1" s="1"/>
  <c r="T738" i="1"/>
  <c r="Q738" i="1"/>
  <c r="K738" i="1"/>
  <c r="AB737" i="1"/>
  <c r="AA737" i="1"/>
  <c r="Z737" i="1"/>
  <c r="X737" i="1"/>
  <c r="V737" i="1" a="1"/>
  <c r="V737" i="1" s="1"/>
  <c r="T737" i="1"/>
  <c r="K737" i="1"/>
  <c r="AB736" i="1"/>
  <c r="AA736" i="1"/>
  <c r="Z736" i="1"/>
  <c r="X736" i="1"/>
  <c r="V736" i="1" a="1"/>
  <c r="V736" i="1" s="1"/>
  <c r="T736" i="1"/>
  <c r="Q736" i="1"/>
  <c r="K736" i="1"/>
  <c r="AB735" i="1"/>
  <c r="AA735" i="1"/>
  <c r="Z735" i="1"/>
  <c r="X735" i="1"/>
  <c r="V735" i="1" a="1"/>
  <c r="V735" i="1" s="1"/>
  <c r="T735" i="1"/>
  <c r="Q735" i="1"/>
  <c r="K735" i="1"/>
  <c r="AB734" i="1"/>
  <c r="AA734" i="1"/>
  <c r="Z734" i="1"/>
  <c r="X734" i="1"/>
  <c r="V734" i="1" a="1"/>
  <c r="V734" i="1" s="1"/>
  <c r="T734" i="1"/>
  <c r="K734" i="1"/>
  <c r="AB733" i="1"/>
  <c r="AA733" i="1"/>
  <c r="Z733" i="1"/>
  <c r="X733" i="1"/>
  <c r="V733" i="1" a="1"/>
  <c r="V733" i="1" s="1"/>
  <c r="T733" i="1"/>
  <c r="Q733" i="1"/>
  <c r="K733" i="1"/>
  <c r="AB732" i="1"/>
  <c r="AA732" i="1"/>
  <c r="Z732" i="1"/>
  <c r="X732" i="1"/>
  <c r="V732" i="1" a="1"/>
  <c r="V732" i="1" s="1"/>
  <c r="T732" i="1"/>
  <c r="Q732" i="1"/>
  <c r="K732" i="1"/>
  <c r="AB730" i="1"/>
  <c r="AA730" i="1"/>
  <c r="Z730" i="1"/>
  <c r="X730" i="1"/>
  <c r="V730" i="1" a="1"/>
  <c r="V730" i="1" s="1"/>
  <c r="T730" i="1"/>
  <c r="K730" i="1"/>
  <c r="AB729" i="1"/>
  <c r="AA729" i="1"/>
  <c r="Z729" i="1"/>
  <c r="X729" i="1"/>
  <c r="V729" i="1" a="1"/>
  <c r="V729" i="1" s="1"/>
  <c r="T729" i="1"/>
  <c r="K729" i="1"/>
  <c r="AC728" i="1" a="1"/>
  <c r="AC728" i="1" s="1"/>
  <c r="AB728" i="1"/>
  <c r="AA728" i="1"/>
  <c r="Z728" i="1"/>
  <c r="Y728" i="1"/>
  <c r="X728" i="1"/>
  <c r="V728" i="1" a="1"/>
  <c r="V728" i="1" s="1"/>
  <c r="T728" i="1"/>
  <c r="K728" i="1"/>
  <c r="AB727" i="1"/>
  <c r="AA727" i="1"/>
  <c r="Z727" i="1"/>
  <c r="X727" i="1"/>
  <c r="V727" i="1" a="1"/>
  <c r="V727" i="1"/>
  <c r="T727" i="1"/>
  <c r="Q727" i="1"/>
  <c r="K727" i="1"/>
  <c r="AB726" i="1"/>
  <c r="AA726" i="1"/>
  <c r="Z726" i="1"/>
  <c r="X726" i="1"/>
  <c r="V726" i="1" a="1"/>
  <c r="V726" i="1"/>
  <c r="T726" i="1"/>
  <c r="K726" i="1"/>
  <c r="AB725" i="1"/>
  <c r="AA725" i="1"/>
  <c r="Z725" i="1"/>
  <c r="X725" i="1"/>
  <c r="V725" i="1" a="1"/>
  <c r="V725" i="1"/>
  <c r="T725" i="1"/>
  <c r="Q725" i="1"/>
  <c r="K725" i="1"/>
  <c r="AB724" i="1"/>
  <c r="AA724" i="1"/>
  <c r="Z724" i="1"/>
  <c r="X724" i="1"/>
  <c r="V724" i="1" a="1"/>
  <c r="V724" i="1"/>
  <c r="T724" i="1"/>
  <c r="K724" i="1"/>
  <c r="AB723" i="1"/>
  <c r="AA723" i="1"/>
  <c r="Z723" i="1"/>
  <c r="X723" i="1"/>
  <c r="V723" i="1" a="1"/>
  <c r="V723" i="1"/>
  <c r="T723" i="1"/>
  <c r="Q723" i="1"/>
  <c r="K723" i="1"/>
  <c r="AB722" i="1"/>
  <c r="AA722" i="1"/>
  <c r="Z722" i="1"/>
  <c r="X722" i="1"/>
  <c r="V722" i="1" a="1"/>
  <c r="V722" i="1"/>
  <c r="T722" i="1"/>
  <c r="K722" i="1"/>
  <c r="AB721" i="1"/>
  <c r="AA721" i="1"/>
  <c r="Z721" i="1"/>
  <c r="X721" i="1"/>
  <c r="V721" i="1" a="1"/>
  <c r="V721" i="1"/>
  <c r="T721" i="1"/>
  <c r="Q721" i="1"/>
  <c r="K721" i="1"/>
  <c r="AB720" i="1"/>
  <c r="AA720" i="1"/>
  <c r="Z720" i="1"/>
  <c r="X720" i="1"/>
  <c r="V720" i="1" a="1"/>
  <c r="V720" i="1"/>
  <c r="T720" i="1"/>
  <c r="K720" i="1"/>
  <c r="AB719" i="1"/>
  <c r="AA719" i="1"/>
  <c r="Z719" i="1"/>
  <c r="X719" i="1"/>
  <c r="V719" i="1" a="1"/>
  <c r="V719" i="1"/>
  <c r="T719" i="1"/>
  <c r="Q719" i="1"/>
  <c r="K719" i="1"/>
  <c r="AB718" i="1"/>
  <c r="AA718" i="1"/>
  <c r="Z718" i="1"/>
  <c r="X718" i="1"/>
  <c r="V718" i="1" a="1"/>
  <c r="V718" i="1"/>
  <c r="T718" i="1"/>
  <c r="K718" i="1"/>
  <c r="AB717" i="1"/>
  <c r="AA717" i="1"/>
  <c r="Z717" i="1"/>
  <c r="X717" i="1"/>
  <c r="V717" i="1" a="1"/>
  <c r="V717" i="1"/>
  <c r="T717" i="1"/>
  <c r="Q717" i="1"/>
  <c r="K717" i="1"/>
  <c r="AB716" i="1"/>
  <c r="AA716" i="1"/>
  <c r="Z716" i="1"/>
  <c r="X716" i="1"/>
  <c r="V716" i="1" a="1"/>
  <c r="V716" i="1"/>
  <c r="T716" i="1"/>
  <c r="Q716" i="1"/>
  <c r="K716" i="1"/>
  <c r="AB715" i="1"/>
  <c r="AA715" i="1"/>
  <c r="Z715" i="1"/>
  <c r="X715" i="1"/>
  <c r="V715" i="1" a="1"/>
  <c r="V715" i="1"/>
  <c r="T715" i="1"/>
  <c r="Q715" i="1"/>
  <c r="K715" i="1"/>
  <c r="AB714" i="1"/>
  <c r="AA714" i="1"/>
  <c r="Z714" i="1"/>
  <c r="X714" i="1"/>
  <c r="V714" i="1" a="1"/>
  <c r="V714" i="1"/>
  <c r="T714" i="1"/>
  <c r="Q714" i="1"/>
  <c r="K714" i="1"/>
  <c r="AB713" i="1"/>
  <c r="AA713" i="1"/>
  <c r="Z713" i="1"/>
  <c r="X713" i="1"/>
  <c r="V713" i="1" a="1"/>
  <c r="V713" i="1"/>
  <c r="T713" i="1"/>
  <c r="K713" i="1"/>
  <c r="AB712" i="1"/>
  <c r="AA712" i="1"/>
  <c r="Z712" i="1"/>
  <c r="X712" i="1"/>
  <c r="V712" i="1" a="1"/>
  <c r="V712" i="1"/>
  <c r="T712" i="1"/>
  <c r="K712" i="1"/>
  <c r="AB711" i="1"/>
  <c r="AA711" i="1"/>
  <c r="Z711" i="1"/>
  <c r="X711" i="1"/>
  <c r="V711" i="1" a="1"/>
  <c r="V711" i="1"/>
  <c r="T711" i="1"/>
  <c r="K711" i="1"/>
  <c r="AB710" i="1"/>
  <c r="AA710" i="1"/>
  <c r="Z710" i="1"/>
  <c r="X710" i="1"/>
  <c r="V710" i="1" a="1"/>
  <c r="V710" i="1"/>
  <c r="T710" i="1"/>
  <c r="Q710" i="1"/>
  <c r="K710" i="1"/>
  <c r="AB709" i="1"/>
  <c r="AA709" i="1"/>
  <c r="Z709" i="1"/>
  <c r="X709" i="1"/>
  <c r="V709" i="1" a="1"/>
  <c r="V709" i="1"/>
  <c r="T709" i="1"/>
  <c r="Q709" i="1"/>
  <c r="K709" i="1"/>
  <c r="AB708" i="1"/>
  <c r="AA708" i="1"/>
  <c r="Z708" i="1"/>
  <c r="X708" i="1"/>
  <c r="V708" i="1" a="1"/>
  <c r="V708" i="1"/>
  <c r="T708" i="1"/>
  <c r="K708" i="1"/>
  <c r="AB707" i="1"/>
  <c r="AA707" i="1"/>
  <c r="Z707" i="1"/>
  <c r="X707" i="1"/>
  <c r="V707" i="1" a="1"/>
  <c r="V707" i="1"/>
  <c r="T707" i="1"/>
  <c r="K707" i="1"/>
  <c r="AB706" i="1"/>
  <c r="AA706" i="1"/>
  <c r="Z706" i="1"/>
  <c r="X706" i="1"/>
  <c r="V706" i="1" a="1"/>
  <c r="V706" i="1"/>
  <c r="T706" i="1"/>
  <c r="Q706" i="1"/>
  <c r="K706" i="1"/>
  <c r="AB705" i="1"/>
  <c r="AA705" i="1"/>
  <c r="Z705" i="1"/>
  <c r="X705" i="1"/>
  <c r="V705" i="1" a="1"/>
  <c r="V705" i="1"/>
  <c r="T705" i="1"/>
  <c r="Q705" i="1"/>
  <c r="K705" i="1"/>
  <c r="AB704" i="1"/>
  <c r="AA704" i="1"/>
  <c r="Z704" i="1"/>
  <c r="X704" i="1"/>
  <c r="V704" i="1" a="1"/>
  <c r="V704" i="1"/>
  <c r="T704" i="1"/>
  <c r="Q704" i="1"/>
  <c r="K704" i="1"/>
  <c r="AB703" i="1"/>
  <c r="AA703" i="1"/>
  <c r="Z703" i="1"/>
  <c r="X703" i="1"/>
  <c r="V703" i="1" a="1"/>
  <c r="V703" i="1"/>
  <c r="T703" i="1"/>
  <c r="Q703" i="1"/>
  <c r="K703" i="1"/>
  <c r="AB702" i="1"/>
  <c r="AA702" i="1"/>
  <c r="Z702" i="1"/>
  <c r="X702" i="1"/>
  <c r="V702" i="1" a="1"/>
  <c r="V702" i="1"/>
  <c r="T702" i="1"/>
  <c r="Q702" i="1"/>
  <c r="K702" i="1"/>
  <c r="AB701" i="1"/>
  <c r="AA701" i="1"/>
  <c r="Z701" i="1"/>
  <c r="X701" i="1"/>
  <c r="V701" i="1" a="1"/>
  <c r="V701" i="1"/>
  <c r="T701" i="1"/>
  <c r="K701" i="1"/>
  <c r="AB700" i="1"/>
  <c r="AA700" i="1"/>
  <c r="Z700" i="1"/>
  <c r="X700" i="1"/>
  <c r="V700" i="1" a="1"/>
  <c r="V700" i="1"/>
  <c r="T700" i="1"/>
  <c r="Q700" i="1"/>
  <c r="K700" i="1"/>
  <c r="AB699" i="1"/>
  <c r="AA699" i="1"/>
  <c r="Z699" i="1"/>
  <c r="X699" i="1"/>
  <c r="V699" i="1" a="1"/>
  <c r="V699" i="1"/>
  <c r="T699" i="1"/>
  <c r="Q699" i="1"/>
  <c r="K699" i="1"/>
  <c r="AB698" i="1"/>
  <c r="AA698" i="1"/>
  <c r="Z698" i="1"/>
  <c r="X698" i="1"/>
  <c r="V698" i="1" a="1"/>
  <c r="V698" i="1"/>
  <c r="T698" i="1"/>
  <c r="Q698" i="1"/>
  <c r="K698" i="1"/>
  <c r="AB697" i="1"/>
  <c r="AA697" i="1"/>
  <c r="Z697" i="1"/>
  <c r="X697" i="1"/>
  <c r="V697" i="1" a="1"/>
  <c r="V697" i="1"/>
  <c r="T697" i="1"/>
  <c r="Q697" i="1"/>
  <c r="K697" i="1"/>
  <c r="AB696" i="1"/>
  <c r="AA696" i="1"/>
  <c r="Z696" i="1"/>
  <c r="X696" i="1"/>
  <c r="V696" i="1" a="1"/>
  <c r="V696" i="1"/>
  <c r="T696" i="1"/>
  <c r="Q696" i="1"/>
  <c r="K696" i="1"/>
  <c r="AB695" i="1"/>
  <c r="AA695" i="1"/>
  <c r="Z695" i="1"/>
  <c r="X695" i="1"/>
  <c r="V695" i="1" a="1"/>
  <c r="V695" i="1"/>
  <c r="T695" i="1"/>
  <c r="K695" i="1"/>
  <c r="AB694" i="1"/>
  <c r="AA694" i="1"/>
  <c r="Z694" i="1"/>
  <c r="X694" i="1"/>
  <c r="V694" i="1" a="1"/>
  <c r="V694" i="1"/>
  <c r="T694" i="1"/>
  <c r="K694" i="1"/>
  <c r="AB693" i="1"/>
  <c r="AA693" i="1"/>
  <c r="Z693" i="1"/>
  <c r="X693" i="1"/>
  <c r="V693" i="1" a="1"/>
  <c r="V693" i="1"/>
  <c r="T693" i="1"/>
  <c r="Q693" i="1"/>
  <c r="K693" i="1"/>
  <c r="AB692" i="1"/>
  <c r="AA692" i="1"/>
  <c r="Z692" i="1"/>
  <c r="X692" i="1"/>
  <c r="V692" i="1" a="1"/>
  <c r="V692" i="1"/>
  <c r="T692" i="1"/>
  <c r="K692" i="1"/>
  <c r="AB691" i="1"/>
  <c r="AA691" i="1"/>
  <c r="Z691" i="1"/>
  <c r="X691" i="1"/>
  <c r="V691" i="1" a="1"/>
  <c r="V691" i="1"/>
  <c r="T691" i="1"/>
  <c r="K691" i="1"/>
  <c r="AB690" i="1"/>
  <c r="AA690" i="1"/>
  <c r="Z690" i="1"/>
  <c r="X690" i="1"/>
  <c r="V690" i="1" a="1"/>
  <c r="V690" i="1"/>
  <c r="T690" i="1"/>
  <c r="K690" i="1"/>
  <c r="AB689" i="1"/>
  <c r="AA689" i="1"/>
  <c r="Z689" i="1"/>
  <c r="X689" i="1"/>
  <c r="V689" i="1" a="1"/>
  <c r="V689" i="1"/>
  <c r="T689" i="1"/>
  <c r="Q689" i="1"/>
  <c r="K689" i="1"/>
  <c r="AB688" i="1"/>
  <c r="AA688" i="1"/>
  <c r="Z688" i="1"/>
  <c r="X688" i="1"/>
  <c r="V688" i="1" a="1"/>
  <c r="V688" i="1"/>
  <c r="T688" i="1"/>
  <c r="K688" i="1"/>
  <c r="AB687" i="1"/>
  <c r="AA687" i="1"/>
  <c r="Z687" i="1"/>
  <c r="X687" i="1"/>
  <c r="V687" i="1" a="1"/>
  <c r="V687" i="1"/>
  <c r="T687" i="1"/>
  <c r="Q687" i="1"/>
  <c r="K687" i="1"/>
  <c r="AB686" i="1"/>
  <c r="AA686" i="1"/>
  <c r="Z686" i="1"/>
  <c r="X686" i="1"/>
  <c r="V686" i="1" a="1"/>
  <c r="V686" i="1"/>
  <c r="T686" i="1"/>
  <c r="Q686" i="1"/>
  <c r="K686" i="1"/>
  <c r="AB685" i="1"/>
  <c r="AA685" i="1"/>
  <c r="Z685" i="1"/>
  <c r="X685" i="1"/>
  <c r="V685" i="1" a="1"/>
  <c r="V685" i="1"/>
  <c r="T685" i="1"/>
  <c r="Q685" i="1"/>
  <c r="K685" i="1"/>
  <c r="AB684" i="1"/>
  <c r="AA684" i="1"/>
  <c r="Z684" i="1"/>
  <c r="X684" i="1"/>
  <c r="V684" i="1" a="1"/>
  <c r="V684" i="1"/>
  <c r="T684" i="1"/>
  <c r="K684" i="1"/>
  <c r="AB683" i="1"/>
  <c r="AA683" i="1"/>
  <c r="Z683" i="1"/>
  <c r="X683" i="1"/>
  <c r="V683" i="1" a="1"/>
  <c r="V683" i="1"/>
  <c r="T683" i="1"/>
  <c r="Q683" i="1"/>
  <c r="K683" i="1"/>
  <c r="AB682" i="1"/>
  <c r="AA682" i="1"/>
  <c r="Z682" i="1"/>
  <c r="X682" i="1"/>
  <c r="V682" i="1" a="1"/>
  <c r="V682" i="1"/>
  <c r="T682" i="1"/>
  <c r="K682" i="1"/>
  <c r="AB681" i="1"/>
  <c r="AA681" i="1"/>
  <c r="Z681" i="1"/>
  <c r="X681" i="1"/>
  <c r="V681" i="1" a="1"/>
  <c r="V681" i="1"/>
  <c r="T681" i="1"/>
  <c r="Q681" i="1"/>
  <c r="K681" i="1"/>
  <c r="AB680" i="1"/>
  <c r="AA680" i="1"/>
  <c r="Z680" i="1"/>
  <c r="X680" i="1"/>
  <c r="V680" i="1" a="1"/>
  <c r="V680" i="1"/>
  <c r="T680" i="1"/>
  <c r="Q680" i="1"/>
  <c r="K680" i="1"/>
  <c r="AB679" i="1"/>
  <c r="AA679" i="1"/>
  <c r="Z679" i="1"/>
  <c r="X679" i="1"/>
  <c r="V679" i="1" a="1"/>
  <c r="V679" i="1"/>
  <c r="T679" i="1"/>
  <c r="K679" i="1"/>
  <c r="AB678" i="1"/>
  <c r="AA678" i="1"/>
  <c r="Z678" i="1"/>
  <c r="X678" i="1"/>
  <c r="V678" i="1" a="1"/>
  <c r="V678" i="1"/>
  <c r="T678" i="1"/>
  <c r="Q678" i="1"/>
  <c r="K678" i="1"/>
  <c r="AB677" i="1"/>
  <c r="AA677" i="1"/>
  <c r="Z677" i="1"/>
  <c r="X677" i="1"/>
  <c r="V677" i="1" a="1"/>
  <c r="V677" i="1"/>
  <c r="T677" i="1"/>
  <c r="K677" i="1"/>
  <c r="AB676" i="1"/>
  <c r="AA676" i="1"/>
  <c r="Z676" i="1"/>
  <c r="X676" i="1"/>
  <c r="V676" i="1" a="1"/>
  <c r="V676" i="1"/>
  <c r="T676" i="1"/>
  <c r="K676" i="1"/>
  <c r="AB675" i="1"/>
  <c r="AA675" i="1"/>
  <c r="Z675" i="1"/>
  <c r="X675" i="1"/>
  <c r="V675" i="1" a="1"/>
  <c r="V675" i="1"/>
  <c r="T675" i="1"/>
  <c r="Q675" i="1"/>
  <c r="K675" i="1"/>
  <c r="AB674" i="1"/>
  <c r="AA674" i="1"/>
  <c r="Z674" i="1"/>
  <c r="X674" i="1"/>
  <c r="V674" i="1" a="1"/>
  <c r="V674" i="1"/>
  <c r="T674" i="1"/>
  <c r="K674" i="1"/>
  <c r="AB673" i="1"/>
  <c r="AA673" i="1"/>
  <c r="Z673" i="1"/>
  <c r="X673" i="1"/>
  <c r="V673" i="1" a="1"/>
  <c r="V673" i="1"/>
  <c r="T673" i="1"/>
  <c r="Q673" i="1"/>
  <c r="K673" i="1"/>
  <c r="AB672" i="1"/>
  <c r="AA672" i="1"/>
  <c r="Z672" i="1"/>
  <c r="X672" i="1"/>
  <c r="V672" i="1" a="1"/>
  <c r="V672" i="1"/>
  <c r="T672" i="1"/>
  <c r="Q672" i="1"/>
  <c r="K672" i="1"/>
  <c r="AB671" i="1"/>
  <c r="AA671" i="1"/>
  <c r="Z671" i="1"/>
  <c r="X671" i="1"/>
  <c r="V671" i="1" a="1"/>
  <c r="V671" i="1"/>
  <c r="T671" i="1"/>
  <c r="Q671" i="1"/>
  <c r="K671" i="1"/>
  <c r="AB670" i="1"/>
  <c r="AA670" i="1"/>
  <c r="Z670" i="1"/>
  <c r="X670" i="1"/>
  <c r="V670" i="1" a="1"/>
  <c r="V670" i="1"/>
  <c r="T670" i="1"/>
  <c r="Q670" i="1"/>
  <c r="K670" i="1"/>
  <c r="AB669" i="1"/>
  <c r="AA669" i="1"/>
  <c r="Z669" i="1"/>
  <c r="X669" i="1"/>
  <c r="V669" i="1" a="1"/>
  <c r="V669" i="1"/>
  <c r="T669" i="1"/>
  <c r="K669" i="1"/>
  <c r="AB668" i="1"/>
  <c r="AA668" i="1"/>
  <c r="Z668" i="1"/>
  <c r="X668" i="1"/>
  <c r="V668" i="1" a="1"/>
  <c r="V668" i="1"/>
  <c r="T668" i="1"/>
  <c r="K668" i="1"/>
  <c r="AB667" i="1"/>
  <c r="AA667" i="1"/>
  <c r="Z667" i="1"/>
  <c r="X667" i="1"/>
  <c r="V667" i="1" a="1"/>
  <c r="V667" i="1"/>
  <c r="T667" i="1"/>
  <c r="Q667" i="1"/>
  <c r="K667" i="1"/>
  <c r="AB666" i="1"/>
  <c r="AA666" i="1"/>
  <c r="Z666" i="1"/>
  <c r="X666" i="1"/>
  <c r="V666" i="1" a="1"/>
  <c r="V666" i="1"/>
  <c r="T666" i="1"/>
  <c r="K666" i="1"/>
  <c r="AB665" i="1"/>
  <c r="AA665" i="1"/>
  <c r="Z665" i="1"/>
  <c r="X665" i="1"/>
  <c r="V665" i="1" a="1"/>
  <c r="V665" i="1"/>
  <c r="T665" i="1"/>
  <c r="Q665" i="1"/>
  <c r="K665" i="1"/>
  <c r="AB664" i="1"/>
  <c r="AA664" i="1"/>
  <c r="Z664" i="1"/>
  <c r="X664" i="1"/>
  <c r="V664" i="1" a="1"/>
  <c r="V664" i="1"/>
  <c r="T664" i="1"/>
  <c r="Q664" i="1"/>
  <c r="K664" i="1"/>
  <c r="AB663" i="1"/>
  <c r="AA663" i="1"/>
  <c r="Z663" i="1"/>
  <c r="X663" i="1"/>
  <c r="V663" i="1" a="1"/>
  <c r="V663" i="1"/>
  <c r="T663" i="1"/>
  <c r="Q663" i="1"/>
  <c r="K663" i="1"/>
  <c r="AB662" i="1"/>
  <c r="AA662" i="1"/>
  <c r="Z662" i="1"/>
  <c r="X662" i="1"/>
  <c r="V662" i="1" a="1"/>
  <c r="V662" i="1"/>
  <c r="T662" i="1"/>
  <c r="Q662" i="1"/>
  <c r="K662" i="1"/>
  <c r="AB661" i="1"/>
  <c r="AA661" i="1"/>
  <c r="Z661" i="1"/>
  <c r="X661" i="1"/>
  <c r="V661" i="1" a="1"/>
  <c r="V661" i="1"/>
  <c r="T661" i="1"/>
  <c r="Q661" i="1"/>
  <c r="K661" i="1"/>
  <c r="AB660" i="1"/>
  <c r="AA660" i="1"/>
  <c r="Z660" i="1"/>
  <c r="X660" i="1"/>
  <c r="V660" i="1" a="1"/>
  <c r="V660" i="1"/>
  <c r="T660" i="1"/>
  <c r="Q660" i="1"/>
  <c r="K660" i="1"/>
  <c r="AB659" i="1"/>
  <c r="AA659" i="1"/>
  <c r="Z659" i="1"/>
  <c r="X659" i="1"/>
  <c r="V659" i="1" a="1"/>
  <c r="V659" i="1"/>
  <c r="T659" i="1"/>
  <c r="Q659" i="1"/>
  <c r="K659" i="1"/>
  <c r="AB658" i="1"/>
  <c r="AA658" i="1"/>
  <c r="Z658" i="1"/>
  <c r="X658" i="1"/>
  <c r="V658" i="1" a="1"/>
  <c r="V658" i="1"/>
  <c r="T658" i="1"/>
  <c r="Q658" i="1"/>
  <c r="K658" i="1"/>
  <c r="AB657" i="1"/>
  <c r="AA657" i="1"/>
  <c r="Z657" i="1"/>
  <c r="X657" i="1"/>
  <c r="V657" i="1" a="1"/>
  <c r="V657" i="1"/>
  <c r="T657" i="1"/>
  <c r="K657" i="1"/>
  <c r="AB656" i="1"/>
  <c r="AA656" i="1"/>
  <c r="Z656" i="1"/>
  <c r="X656" i="1"/>
  <c r="V656" i="1" a="1"/>
  <c r="V656" i="1"/>
  <c r="T656" i="1"/>
  <c r="Q656" i="1"/>
  <c r="K656" i="1"/>
  <c r="AB655" i="1"/>
  <c r="AA655" i="1"/>
  <c r="Z655" i="1"/>
  <c r="X655" i="1"/>
  <c r="V655" i="1" a="1"/>
  <c r="V655" i="1"/>
  <c r="T655" i="1"/>
  <c r="Q655" i="1"/>
  <c r="K655" i="1"/>
  <c r="AB654" i="1"/>
  <c r="AA654" i="1"/>
  <c r="Z654" i="1"/>
  <c r="X654" i="1"/>
  <c r="V654" i="1" a="1"/>
  <c r="V654" i="1"/>
  <c r="T654" i="1"/>
  <c r="Q654" i="1"/>
  <c r="K654" i="1"/>
  <c r="AB653" i="1"/>
  <c r="AA653" i="1"/>
  <c r="Z653" i="1"/>
  <c r="X653" i="1"/>
  <c r="V653" i="1" a="1"/>
  <c r="V653" i="1"/>
  <c r="T653" i="1"/>
  <c r="Q653" i="1"/>
  <c r="K653" i="1"/>
  <c r="AB652" i="1"/>
  <c r="AA652" i="1"/>
  <c r="Z652" i="1"/>
  <c r="X652" i="1"/>
  <c r="V652" i="1" a="1"/>
  <c r="V652" i="1"/>
  <c r="T652" i="1"/>
  <c r="Q652" i="1"/>
  <c r="K652" i="1"/>
  <c r="AB651" i="1"/>
  <c r="AA651" i="1"/>
  <c r="Z651" i="1"/>
  <c r="X651" i="1"/>
  <c r="V651" i="1" a="1"/>
  <c r="V651" i="1"/>
  <c r="T651" i="1"/>
  <c r="K651" i="1"/>
  <c r="AB650" i="1"/>
  <c r="AA650" i="1"/>
  <c r="Z650" i="1"/>
  <c r="X650" i="1"/>
  <c r="V650" i="1" a="1"/>
  <c r="V650" i="1"/>
  <c r="T650" i="1"/>
  <c r="Q650" i="1"/>
  <c r="K650" i="1"/>
  <c r="AB649" i="1"/>
  <c r="AA649" i="1"/>
  <c r="Z649" i="1"/>
  <c r="X649" i="1"/>
  <c r="V649" i="1" a="1"/>
  <c r="V649" i="1"/>
  <c r="T649" i="1"/>
  <c r="K649" i="1"/>
  <c r="AB648" i="1"/>
  <c r="AA648" i="1"/>
  <c r="Z648" i="1"/>
  <c r="X648" i="1"/>
  <c r="V648" i="1" a="1"/>
  <c r="V648" i="1"/>
  <c r="T648" i="1"/>
  <c r="K648" i="1"/>
  <c r="AB647" i="1"/>
  <c r="AA647" i="1"/>
  <c r="Z647" i="1"/>
  <c r="X647" i="1"/>
  <c r="V647" i="1" a="1"/>
  <c r="V647" i="1"/>
  <c r="T647" i="1"/>
  <c r="Q647" i="1"/>
  <c r="K647" i="1"/>
  <c r="AB646" i="1"/>
  <c r="AA646" i="1"/>
  <c r="Z646" i="1"/>
  <c r="X646" i="1"/>
  <c r="V646" i="1" a="1"/>
  <c r="V646" i="1"/>
  <c r="T646" i="1"/>
  <c r="Q646" i="1"/>
  <c r="K646" i="1"/>
  <c r="AB645" i="1"/>
  <c r="AA645" i="1"/>
  <c r="Z645" i="1"/>
  <c r="X645" i="1"/>
  <c r="V645" i="1" a="1"/>
  <c r="V645" i="1"/>
  <c r="T645" i="1"/>
  <c r="Q645" i="1"/>
  <c r="K645" i="1"/>
  <c r="AB644" i="1"/>
  <c r="AA644" i="1"/>
  <c r="Z644" i="1"/>
  <c r="X644" i="1"/>
  <c r="V644" i="1" a="1"/>
  <c r="V644" i="1"/>
  <c r="T644" i="1"/>
  <c r="Q644" i="1"/>
  <c r="K644" i="1"/>
  <c r="AB643" i="1"/>
  <c r="AA643" i="1"/>
  <c r="Z643" i="1"/>
  <c r="X643" i="1"/>
  <c r="V643" i="1" a="1"/>
  <c r="V643" i="1"/>
  <c r="T643" i="1"/>
  <c r="Q643" i="1"/>
  <c r="K643" i="1"/>
  <c r="AB642" i="1"/>
  <c r="AA642" i="1"/>
  <c r="Z642" i="1"/>
  <c r="X642" i="1"/>
  <c r="V642" i="1" a="1"/>
  <c r="V642" i="1"/>
  <c r="T642" i="1"/>
  <c r="K642" i="1"/>
  <c r="AB641" i="1"/>
  <c r="AA641" i="1"/>
  <c r="Z641" i="1"/>
  <c r="X641" i="1"/>
  <c r="V641" i="1" a="1"/>
  <c r="V641" i="1"/>
  <c r="T641" i="1"/>
  <c r="Q641" i="1"/>
  <c r="K641" i="1"/>
  <c r="AB640" i="1"/>
  <c r="AA640" i="1"/>
  <c r="Z640" i="1"/>
  <c r="X640" i="1"/>
  <c r="V640" i="1" a="1"/>
  <c r="V640" i="1"/>
  <c r="T640" i="1"/>
  <c r="K640" i="1"/>
  <c r="AB639" i="1"/>
  <c r="AA639" i="1"/>
  <c r="Z639" i="1"/>
  <c r="X639" i="1"/>
  <c r="V639" i="1" a="1"/>
  <c r="V639" i="1"/>
  <c r="T639" i="1"/>
  <c r="Q639" i="1"/>
  <c r="K639" i="1"/>
  <c r="AB638" i="1"/>
  <c r="AA638" i="1"/>
  <c r="Z638" i="1"/>
  <c r="X638" i="1"/>
  <c r="V638" i="1" a="1"/>
  <c r="V638" i="1"/>
  <c r="T638" i="1"/>
  <c r="K638" i="1"/>
  <c r="AB637" i="1"/>
  <c r="AA637" i="1"/>
  <c r="Z637" i="1"/>
  <c r="X637" i="1"/>
  <c r="V637" i="1" a="1"/>
  <c r="V637" i="1"/>
  <c r="T637" i="1"/>
  <c r="Q637" i="1"/>
  <c r="K637" i="1"/>
  <c r="AB636" i="1"/>
  <c r="AA636" i="1"/>
  <c r="Z636" i="1"/>
  <c r="X636" i="1"/>
  <c r="V636" i="1" a="1"/>
  <c r="V636" i="1"/>
  <c r="T636" i="1"/>
  <c r="Q636" i="1"/>
  <c r="K636" i="1"/>
  <c r="AB635" i="1"/>
  <c r="AA635" i="1"/>
  <c r="Z635" i="1"/>
  <c r="X635" i="1"/>
  <c r="V635" i="1" a="1"/>
  <c r="V635" i="1"/>
  <c r="T635" i="1"/>
  <c r="K635" i="1"/>
  <c r="AB634" i="1"/>
  <c r="AA634" i="1"/>
  <c r="Z634" i="1"/>
  <c r="X634" i="1"/>
  <c r="V634" i="1" a="1"/>
  <c r="V634" i="1"/>
  <c r="T634" i="1"/>
  <c r="Q634" i="1"/>
  <c r="K634" i="1"/>
  <c r="AB633" i="1"/>
  <c r="AA633" i="1"/>
  <c r="Z633" i="1"/>
  <c r="X633" i="1"/>
  <c r="V633" i="1" a="1"/>
  <c r="V633" i="1"/>
  <c r="T633" i="1"/>
  <c r="K633" i="1"/>
  <c r="AB632" i="1"/>
  <c r="AA632" i="1"/>
  <c r="Z632" i="1"/>
  <c r="X632" i="1"/>
  <c r="V632" i="1" a="1"/>
  <c r="V632" i="1"/>
  <c r="T632" i="1"/>
  <c r="K632" i="1"/>
  <c r="AB631" i="1"/>
  <c r="AA631" i="1"/>
  <c r="Z631" i="1"/>
  <c r="X631" i="1"/>
  <c r="V631" i="1" a="1"/>
  <c r="V631" i="1"/>
  <c r="T631" i="1"/>
  <c r="Q631" i="1"/>
  <c r="K631" i="1"/>
  <c r="AB630" i="1"/>
  <c r="AA630" i="1"/>
  <c r="Z630" i="1"/>
  <c r="X630" i="1"/>
  <c r="V630" i="1" a="1"/>
  <c r="V630" i="1"/>
  <c r="T630" i="1"/>
  <c r="K630" i="1"/>
  <c r="AB629" i="1"/>
  <c r="AA629" i="1"/>
  <c r="Z629" i="1"/>
  <c r="X629" i="1"/>
  <c r="V629" i="1" a="1"/>
  <c r="V629" i="1"/>
  <c r="T629" i="1"/>
  <c r="K629" i="1"/>
  <c r="AB628" i="1"/>
  <c r="AA628" i="1"/>
  <c r="Z628" i="1"/>
  <c r="X628" i="1"/>
  <c r="V628" i="1" a="1"/>
  <c r="V628" i="1"/>
  <c r="T628" i="1"/>
  <c r="Q628" i="1"/>
  <c r="K628" i="1"/>
  <c r="AB627" i="1"/>
  <c r="AA627" i="1"/>
  <c r="Z627" i="1"/>
  <c r="X627" i="1"/>
  <c r="V627" i="1" a="1"/>
  <c r="V627" i="1"/>
  <c r="T627" i="1"/>
  <c r="K627" i="1"/>
  <c r="AB626" i="1"/>
  <c r="AA626" i="1"/>
  <c r="Z626" i="1"/>
  <c r="X626" i="1"/>
  <c r="V626" i="1" a="1"/>
  <c r="V626" i="1"/>
  <c r="T626" i="1"/>
  <c r="Q626" i="1"/>
  <c r="K626" i="1"/>
  <c r="AB625" i="1"/>
  <c r="AA625" i="1"/>
  <c r="Z625" i="1"/>
  <c r="X625" i="1"/>
  <c r="V625" i="1" a="1"/>
  <c r="V625" i="1"/>
  <c r="T625" i="1"/>
  <c r="K625" i="1"/>
  <c r="AB624" i="1"/>
  <c r="AA624" i="1"/>
  <c r="Z624" i="1"/>
  <c r="X624" i="1"/>
  <c r="V624" i="1" a="1"/>
  <c r="V624" i="1"/>
  <c r="T624" i="1"/>
  <c r="Q624" i="1"/>
  <c r="K624" i="1"/>
  <c r="AB623" i="1"/>
  <c r="AA623" i="1"/>
  <c r="Z623" i="1"/>
  <c r="X623" i="1"/>
  <c r="V623" i="1" a="1"/>
  <c r="V623" i="1"/>
  <c r="T623" i="1"/>
  <c r="K623" i="1"/>
  <c r="AB622" i="1"/>
  <c r="AA622" i="1"/>
  <c r="Z622" i="1"/>
  <c r="X622" i="1"/>
  <c r="V622" i="1" a="1"/>
  <c r="V622" i="1"/>
  <c r="T622" i="1"/>
  <c r="Q622" i="1"/>
  <c r="K622" i="1"/>
  <c r="AB621" i="1"/>
  <c r="AA621" i="1"/>
  <c r="Z621" i="1"/>
  <c r="X621" i="1"/>
  <c r="V621" i="1" a="1"/>
  <c r="V621" i="1"/>
  <c r="T621" i="1"/>
  <c r="K621" i="1"/>
  <c r="AB620" i="1"/>
  <c r="AA620" i="1"/>
  <c r="Z620" i="1"/>
  <c r="X620" i="1"/>
  <c r="V620" i="1" a="1"/>
  <c r="V620" i="1"/>
  <c r="T620" i="1"/>
  <c r="Q620" i="1"/>
  <c r="K620" i="1"/>
  <c r="AB619" i="1"/>
  <c r="AA619" i="1"/>
  <c r="Z619" i="1"/>
  <c r="X619" i="1"/>
  <c r="V619" i="1" a="1"/>
  <c r="V619" i="1"/>
  <c r="T619" i="1"/>
  <c r="K619" i="1"/>
  <c r="AB618" i="1"/>
  <c r="AA618" i="1"/>
  <c r="Z618" i="1"/>
  <c r="X618" i="1"/>
  <c r="V618" i="1" a="1"/>
  <c r="V618" i="1"/>
  <c r="T618" i="1"/>
  <c r="Q618" i="1"/>
  <c r="K618" i="1"/>
  <c r="AB617" i="1"/>
  <c r="AA617" i="1"/>
  <c r="Z617" i="1"/>
  <c r="X617" i="1"/>
  <c r="V617" i="1" a="1"/>
  <c r="V617" i="1"/>
  <c r="T617" i="1"/>
  <c r="K617" i="1"/>
  <c r="AB616" i="1"/>
  <c r="AA616" i="1"/>
  <c r="Z616" i="1"/>
  <c r="X616" i="1"/>
  <c r="V616" i="1" a="1"/>
  <c r="V616" i="1"/>
  <c r="T616" i="1"/>
  <c r="Q616" i="1"/>
  <c r="K616" i="1"/>
  <c r="AB615" i="1"/>
  <c r="AA615" i="1"/>
  <c r="Z615" i="1"/>
  <c r="X615" i="1"/>
  <c r="V615" i="1" a="1"/>
  <c r="V615" i="1"/>
  <c r="T615" i="1"/>
  <c r="Q615" i="1"/>
  <c r="K615" i="1"/>
  <c r="AB614" i="1"/>
  <c r="AA614" i="1"/>
  <c r="Z614" i="1"/>
  <c r="X614" i="1"/>
  <c r="V614" i="1" a="1"/>
  <c r="V614" i="1"/>
  <c r="T614" i="1"/>
  <c r="K614" i="1"/>
  <c r="AB613" i="1"/>
  <c r="AA613" i="1"/>
  <c r="Z613" i="1"/>
  <c r="X613" i="1"/>
  <c r="V613" i="1" a="1"/>
  <c r="V613" i="1"/>
  <c r="T613" i="1"/>
  <c r="K613" i="1"/>
  <c r="AB612" i="1"/>
  <c r="AA612" i="1"/>
  <c r="Z612" i="1"/>
  <c r="X612" i="1"/>
  <c r="V612" i="1" a="1"/>
  <c r="V612" i="1"/>
  <c r="T612" i="1"/>
  <c r="Q612" i="1"/>
  <c r="K612" i="1"/>
  <c r="AB611" i="1"/>
  <c r="AA611" i="1"/>
  <c r="Z611" i="1"/>
  <c r="X611" i="1"/>
  <c r="V611" i="1" a="1"/>
  <c r="V611" i="1"/>
  <c r="T611" i="1"/>
  <c r="K611" i="1"/>
  <c r="AB610" i="1"/>
  <c r="AA610" i="1"/>
  <c r="Z610" i="1"/>
  <c r="X610" i="1"/>
  <c r="V610" i="1" a="1"/>
  <c r="V610" i="1"/>
  <c r="T610" i="1"/>
  <c r="K610" i="1"/>
  <c r="AB609" i="1"/>
  <c r="AA609" i="1"/>
  <c r="Z609" i="1"/>
  <c r="X609" i="1"/>
  <c r="V609" i="1" a="1"/>
  <c r="V609" i="1"/>
  <c r="T609" i="1"/>
  <c r="K609" i="1"/>
  <c r="AB608" i="1"/>
  <c r="AA608" i="1"/>
  <c r="Z608" i="1"/>
  <c r="X608" i="1"/>
  <c r="V608" i="1" a="1"/>
  <c r="V608" i="1"/>
  <c r="T608" i="1"/>
  <c r="Q608" i="1"/>
  <c r="K608" i="1"/>
  <c r="AB607" i="1"/>
  <c r="AA607" i="1"/>
  <c r="Z607" i="1"/>
  <c r="X607" i="1"/>
  <c r="V607" i="1" a="1"/>
  <c r="V607" i="1"/>
  <c r="T607" i="1"/>
  <c r="K607" i="1"/>
  <c r="AB606" i="1"/>
  <c r="AA606" i="1"/>
  <c r="Z606" i="1"/>
  <c r="X606" i="1"/>
  <c r="V606" i="1" a="1"/>
  <c r="V606" i="1"/>
  <c r="T606" i="1"/>
  <c r="Q606" i="1"/>
  <c r="K606" i="1"/>
  <c r="AB605" i="1"/>
  <c r="AA605" i="1"/>
  <c r="Z605" i="1"/>
  <c r="X605" i="1"/>
  <c r="V605" i="1" a="1"/>
  <c r="V605" i="1"/>
  <c r="T605" i="1"/>
  <c r="K605" i="1"/>
  <c r="AB604" i="1"/>
  <c r="AA604" i="1"/>
  <c r="Z604" i="1"/>
  <c r="X604" i="1"/>
  <c r="V604" i="1" a="1"/>
  <c r="V604" i="1"/>
  <c r="T604" i="1"/>
  <c r="Q604" i="1"/>
  <c r="K604" i="1"/>
  <c r="AB603" i="1"/>
  <c r="AA603" i="1"/>
  <c r="Z603" i="1"/>
  <c r="X603" i="1"/>
  <c r="V603" i="1" a="1"/>
  <c r="V603" i="1"/>
  <c r="T603" i="1"/>
  <c r="K603" i="1"/>
  <c r="AB602" i="1"/>
  <c r="AA602" i="1"/>
  <c r="Z602" i="1"/>
  <c r="X602" i="1"/>
  <c r="V602" i="1" a="1"/>
  <c r="V602" i="1"/>
  <c r="T602" i="1"/>
  <c r="Q602" i="1"/>
  <c r="K602" i="1"/>
  <c r="AB601" i="1"/>
  <c r="AA601" i="1"/>
  <c r="Z601" i="1"/>
  <c r="X601" i="1"/>
  <c r="V601" i="1" a="1"/>
  <c r="V601" i="1"/>
  <c r="T601" i="1"/>
  <c r="Q601" i="1"/>
  <c r="K601" i="1"/>
  <c r="AB600" i="1"/>
  <c r="AA600" i="1"/>
  <c r="Z600" i="1"/>
  <c r="X600" i="1"/>
  <c r="V600" i="1" a="1"/>
  <c r="V600" i="1"/>
  <c r="T600" i="1"/>
  <c r="K600" i="1"/>
  <c r="AB599" i="1"/>
  <c r="AA599" i="1"/>
  <c r="Z599" i="1"/>
  <c r="X599" i="1"/>
  <c r="V599" i="1" a="1"/>
  <c r="V599" i="1"/>
  <c r="T599" i="1"/>
  <c r="K599" i="1"/>
  <c r="AB598" i="1"/>
  <c r="AA598" i="1"/>
  <c r="Z598" i="1"/>
  <c r="X598" i="1"/>
  <c r="V598" i="1" a="1"/>
  <c r="V598" i="1"/>
  <c r="T598" i="1"/>
  <c r="Q598" i="1"/>
  <c r="K598" i="1"/>
  <c r="AB597" i="1"/>
  <c r="AA597" i="1"/>
  <c r="Z597" i="1"/>
  <c r="X597" i="1"/>
  <c r="V597" i="1" a="1"/>
  <c r="V597" i="1"/>
  <c r="T597" i="1"/>
  <c r="K597" i="1"/>
  <c r="AB596" i="1"/>
  <c r="AA596" i="1"/>
  <c r="Z596" i="1"/>
  <c r="X596" i="1"/>
  <c r="V596" i="1" a="1"/>
  <c r="V596" i="1" s="1"/>
  <c r="T596" i="1"/>
  <c r="K596" i="1"/>
  <c r="AB595" i="1"/>
  <c r="AA595" i="1"/>
  <c r="Z595" i="1"/>
  <c r="X595" i="1"/>
  <c r="V595" i="1" a="1"/>
  <c r="V595" i="1" s="1"/>
  <c r="T595" i="1"/>
  <c r="Q595" i="1"/>
  <c r="K595" i="1"/>
  <c r="AB594" i="1"/>
  <c r="AA594" i="1"/>
  <c r="Z594" i="1"/>
  <c r="X594" i="1"/>
  <c r="V594" i="1" a="1"/>
  <c r="V594" i="1" s="1"/>
  <c r="T594" i="1"/>
  <c r="K594" i="1"/>
  <c r="AB593" i="1"/>
  <c r="AA593" i="1"/>
  <c r="Z593" i="1"/>
  <c r="X593" i="1"/>
  <c r="V593" i="1" a="1"/>
  <c r="V593" i="1" s="1"/>
  <c r="T593" i="1"/>
  <c r="Q593" i="1"/>
  <c r="K593" i="1"/>
  <c r="AB592" i="1"/>
  <c r="AA592" i="1"/>
  <c r="Z592" i="1"/>
  <c r="X592" i="1"/>
  <c r="V592" i="1" a="1"/>
  <c r="V592" i="1" s="1"/>
  <c r="T592" i="1"/>
  <c r="K592" i="1"/>
  <c r="AB591" i="1"/>
  <c r="AA591" i="1"/>
  <c r="Z591" i="1"/>
  <c r="X591" i="1"/>
  <c r="V591" i="1" a="1"/>
  <c r="V591" i="1" s="1"/>
  <c r="T591" i="1"/>
  <c r="Q591" i="1"/>
  <c r="K591" i="1"/>
  <c r="AB590" i="1"/>
  <c r="AA590" i="1"/>
  <c r="Z590" i="1"/>
  <c r="X590" i="1"/>
  <c r="V590" i="1" a="1"/>
  <c r="V590" i="1" s="1"/>
  <c r="T590" i="1"/>
  <c r="K590" i="1"/>
  <c r="AB589" i="1"/>
  <c r="AA589" i="1"/>
  <c r="Z589" i="1"/>
  <c r="X589" i="1"/>
  <c r="V589" i="1" a="1"/>
  <c r="V589" i="1" s="1"/>
  <c r="T589" i="1"/>
  <c r="K589" i="1"/>
  <c r="AB588" i="1"/>
  <c r="AA588" i="1"/>
  <c r="Z588" i="1"/>
  <c r="X588" i="1"/>
  <c r="V588" i="1" a="1"/>
  <c r="V588" i="1" s="1"/>
  <c r="T588" i="1"/>
  <c r="Q588" i="1"/>
  <c r="K588" i="1"/>
  <c r="AB587" i="1"/>
  <c r="AA587" i="1"/>
  <c r="Z587" i="1"/>
  <c r="X587" i="1"/>
  <c r="V587" i="1" a="1"/>
  <c r="V587" i="1" s="1"/>
  <c r="T587" i="1"/>
  <c r="K587" i="1"/>
  <c r="AB586" i="1"/>
  <c r="AA586" i="1"/>
  <c r="Z586" i="1"/>
  <c r="X586" i="1"/>
  <c r="V586" i="1" a="1"/>
  <c r="V586" i="1" s="1"/>
  <c r="T586" i="1"/>
  <c r="Q586" i="1"/>
  <c r="K586" i="1"/>
  <c r="AB585" i="1"/>
  <c r="AA585" i="1"/>
  <c r="Z585" i="1"/>
  <c r="X585" i="1"/>
  <c r="V585" i="1" a="1"/>
  <c r="V585" i="1" s="1"/>
  <c r="T585" i="1"/>
  <c r="Q585" i="1"/>
  <c r="K585" i="1"/>
  <c r="AB584" i="1"/>
  <c r="AA584" i="1"/>
  <c r="Z584" i="1"/>
  <c r="X584" i="1"/>
  <c r="V584" i="1" a="1"/>
  <c r="V584" i="1" s="1"/>
  <c r="T584" i="1"/>
  <c r="Q584" i="1"/>
  <c r="K584" i="1"/>
  <c r="AB583" i="1"/>
  <c r="AA583" i="1"/>
  <c r="Z583" i="1"/>
  <c r="X583" i="1"/>
  <c r="V583" i="1" a="1"/>
  <c r="V583" i="1" s="1"/>
  <c r="T583" i="1"/>
  <c r="K583" i="1"/>
  <c r="AB582" i="1"/>
  <c r="AA582" i="1"/>
  <c r="Z582" i="1"/>
  <c r="X582" i="1"/>
  <c r="V582" i="1" a="1"/>
  <c r="V582" i="1" s="1"/>
  <c r="T582" i="1"/>
  <c r="Q582" i="1"/>
  <c r="K582" i="1"/>
  <c r="AB581" i="1"/>
  <c r="AA581" i="1"/>
  <c r="Z581" i="1"/>
  <c r="X581" i="1"/>
  <c r="V581" i="1" a="1"/>
  <c r="V581" i="1" s="1"/>
  <c r="T581" i="1"/>
  <c r="K581" i="1"/>
  <c r="AB580" i="1"/>
  <c r="AA580" i="1"/>
  <c r="Z580" i="1"/>
  <c r="X580" i="1"/>
  <c r="V580" i="1" a="1"/>
  <c r="V580" i="1" s="1"/>
  <c r="T580" i="1"/>
  <c r="K580" i="1"/>
  <c r="AB579" i="1"/>
  <c r="AA579" i="1"/>
  <c r="Z579" i="1"/>
  <c r="X579" i="1"/>
  <c r="V579" i="1" a="1"/>
  <c r="V579" i="1" s="1"/>
  <c r="T579" i="1"/>
  <c r="K579" i="1"/>
  <c r="AB578" i="1"/>
  <c r="AA578" i="1"/>
  <c r="Z578" i="1"/>
  <c r="X578" i="1"/>
  <c r="V578" i="1" a="1"/>
  <c r="V578" i="1" s="1"/>
  <c r="T578" i="1"/>
  <c r="Q578" i="1"/>
  <c r="K578" i="1"/>
  <c r="AB577" i="1"/>
  <c r="AA577" i="1"/>
  <c r="Z577" i="1"/>
  <c r="X577" i="1"/>
  <c r="V577" i="1" a="1"/>
  <c r="V577" i="1" s="1"/>
  <c r="T577" i="1"/>
  <c r="Q577" i="1"/>
  <c r="K577" i="1"/>
  <c r="AB576" i="1"/>
  <c r="AA576" i="1"/>
  <c r="Z576" i="1"/>
  <c r="X576" i="1"/>
  <c r="V576" i="1" a="1"/>
  <c r="V576" i="1" s="1"/>
  <c r="T576" i="1"/>
  <c r="Q576" i="1"/>
  <c r="K576" i="1"/>
  <c r="AC575" i="1" a="1"/>
  <c r="AC575" i="1" s="1"/>
  <c r="AB575" i="1"/>
  <c r="AB574" i="1"/>
  <c r="AA574" i="1"/>
  <c r="Z574" i="1"/>
  <c r="X574" i="1"/>
  <c r="V574" i="1" a="1"/>
  <c r="V574" i="1" s="1"/>
  <c r="T574" i="1"/>
  <c r="K574" i="1"/>
  <c r="AB573" i="1"/>
  <c r="AA573" i="1"/>
  <c r="Z573" i="1"/>
  <c r="X573" i="1"/>
  <c r="V573" i="1" a="1"/>
  <c r="V573" i="1" s="1"/>
  <c r="T573" i="1"/>
  <c r="K573" i="1"/>
  <c r="AB572" i="1"/>
  <c r="AA572" i="1"/>
  <c r="Z572" i="1"/>
  <c r="X572" i="1"/>
  <c r="V572" i="1" a="1"/>
  <c r="V572" i="1" s="1"/>
  <c r="T572" i="1"/>
  <c r="Q572" i="1"/>
  <c r="K572" i="1"/>
  <c r="AB571" i="1"/>
  <c r="AA571" i="1"/>
  <c r="Z571" i="1"/>
  <c r="X571" i="1"/>
  <c r="V571" i="1" a="1"/>
  <c r="V571" i="1" s="1"/>
  <c r="T571" i="1"/>
  <c r="K571" i="1"/>
  <c r="AB570" i="1"/>
  <c r="AA570" i="1"/>
  <c r="Z570" i="1"/>
  <c r="X570" i="1"/>
  <c r="V570" i="1" a="1"/>
  <c r="V570" i="1" s="1"/>
  <c r="T570" i="1"/>
  <c r="Q570" i="1"/>
  <c r="K570" i="1"/>
  <c r="AB569" i="1"/>
  <c r="AA569" i="1"/>
  <c r="Z569" i="1"/>
  <c r="X569" i="1"/>
  <c r="V569" i="1" a="1"/>
  <c r="V569" i="1" s="1"/>
  <c r="T569" i="1"/>
  <c r="K569" i="1"/>
  <c r="AB566" i="1"/>
  <c r="AA566" i="1"/>
  <c r="Z566" i="1"/>
  <c r="X566" i="1"/>
  <c r="V566" i="1" a="1"/>
  <c r="V566" i="1" s="1"/>
  <c r="T566" i="1"/>
  <c r="K566" i="1"/>
  <c r="AB565" i="1"/>
  <c r="AA565" i="1"/>
  <c r="Z565" i="1"/>
  <c r="X565" i="1"/>
  <c r="V565" i="1" a="1"/>
  <c r="V565" i="1" s="1"/>
  <c r="T565" i="1"/>
  <c r="Q565" i="1"/>
  <c r="K565" i="1"/>
  <c r="AB564" i="1"/>
  <c r="AA564" i="1"/>
  <c r="Z564" i="1"/>
  <c r="X564" i="1"/>
  <c r="V564" i="1" a="1"/>
  <c r="V564" i="1" s="1"/>
  <c r="T564" i="1"/>
  <c r="K564" i="1"/>
  <c r="AB563" i="1"/>
  <c r="AA563" i="1"/>
  <c r="Z563" i="1"/>
  <c r="X563" i="1"/>
  <c r="V563" i="1" a="1"/>
  <c r="V563" i="1" s="1"/>
  <c r="T563" i="1"/>
  <c r="Q563" i="1"/>
  <c r="K563" i="1"/>
  <c r="AB562" i="1"/>
  <c r="AA562" i="1"/>
  <c r="Z562" i="1"/>
  <c r="X562" i="1"/>
  <c r="V562" i="1" a="1"/>
  <c r="V562" i="1" s="1"/>
  <c r="T562" i="1"/>
  <c r="K562" i="1"/>
  <c r="AB561" i="1"/>
  <c r="AA561" i="1"/>
  <c r="Z561" i="1"/>
  <c r="X561" i="1"/>
  <c r="V561" i="1" a="1"/>
  <c r="V561" i="1" s="1"/>
  <c r="T561" i="1"/>
  <c r="Q561" i="1"/>
  <c r="K561" i="1"/>
  <c r="AB560" i="1"/>
  <c r="AA560" i="1"/>
  <c r="Z560" i="1"/>
  <c r="X560" i="1"/>
  <c r="V560" i="1" a="1"/>
  <c r="V560" i="1" s="1"/>
  <c r="T560" i="1"/>
  <c r="Q560" i="1"/>
  <c r="K560" i="1"/>
  <c r="AB559" i="1"/>
  <c r="AA559" i="1"/>
  <c r="Z559" i="1"/>
  <c r="X559" i="1"/>
  <c r="V559" i="1" a="1"/>
  <c r="V559" i="1" s="1"/>
  <c r="T559" i="1"/>
  <c r="K559" i="1"/>
  <c r="AB558" i="1"/>
  <c r="AA558" i="1"/>
  <c r="Z558" i="1"/>
  <c r="X558" i="1"/>
  <c r="V558" i="1" a="1"/>
  <c r="V558" i="1" s="1"/>
  <c r="T558" i="1"/>
  <c r="Q558" i="1"/>
  <c r="K558" i="1"/>
  <c r="AB557" i="1"/>
  <c r="AA557" i="1"/>
  <c r="Z557" i="1"/>
  <c r="X557" i="1"/>
  <c r="V557" i="1" a="1"/>
  <c r="V557" i="1" s="1"/>
  <c r="T557" i="1"/>
  <c r="Q557" i="1"/>
  <c r="K557" i="1"/>
  <c r="AB556" i="1"/>
  <c r="AA556" i="1"/>
  <c r="Z556" i="1"/>
  <c r="X556" i="1"/>
  <c r="V556" i="1" a="1"/>
  <c r="V556" i="1" s="1"/>
  <c r="T556" i="1"/>
  <c r="Q556" i="1"/>
  <c r="K556" i="1"/>
  <c r="AB555" i="1"/>
  <c r="AA555" i="1"/>
  <c r="Z555" i="1"/>
  <c r="X555" i="1"/>
  <c r="V555" i="1" a="1"/>
  <c r="V555" i="1" s="1"/>
  <c r="T555" i="1"/>
  <c r="K555" i="1"/>
  <c r="AB554" i="1"/>
  <c r="AA554" i="1"/>
  <c r="Z554" i="1"/>
  <c r="X554" i="1"/>
  <c r="V554" i="1" a="1"/>
  <c r="V554" i="1" s="1"/>
  <c r="T554" i="1"/>
  <c r="Q554" i="1"/>
  <c r="K554" i="1"/>
  <c r="AB553" i="1"/>
  <c r="AA553" i="1"/>
  <c r="Z553" i="1"/>
  <c r="X553" i="1"/>
  <c r="V553" i="1" a="1"/>
  <c r="V553" i="1" s="1"/>
  <c r="T553" i="1"/>
  <c r="Q553" i="1"/>
  <c r="K553" i="1"/>
  <c r="AB552" i="1"/>
  <c r="AA552" i="1"/>
  <c r="Z552" i="1"/>
  <c r="X552" i="1"/>
  <c r="V552" i="1" a="1"/>
  <c r="V552" i="1" s="1"/>
  <c r="T552" i="1"/>
  <c r="K552" i="1"/>
  <c r="AB551" i="1"/>
  <c r="AA551" i="1"/>
  <c r="Z551" i="1"/>
  <c r="X551" i="1"/>
  <c r="V551" i="1" a="1"/>
  <c r="V551" i="1" s="1"/>
  <c r="T551" i="1"/>
  <c r="K551" i="1"/>
  <c r="AB550" i="1"/>
  <c r="AA550" i="1"/>
  <c r="Z550" i="1"/>
  <c r="X550" i="1"/>
  <c r="V550" i="1" a="1"/>
  <c r="V550" i="1" s="1"/>
  <c r="T550" i="1"/>
  <c r="K550" i="1"/>
  <c r="AB549" i="1"/>
  <c r="AA549" i="1"/>
  <c r="Z549" i="1"/>
  <c r="X549" i="1"/>
  <c r="V549" i="1" a="1"/>
  <c r="V549" i="1" s="1"/>
  <c r="T549" i="1"/>
  <c r="Q549" i="1"/>
  <c r="K549" i="1"/>
  <c r="AB548" i="1"/>
  <c r="AA548" i="1"/>
  <c r="Z548" i="1"/>
  <c r="X548" i="1"/>
  <c r="V548" i="1" a="1"/>
  <c r="V548" i="1" s="1"/>
  <c r="T548" i="1"/>
  <c r="K548" i="1"/>
  <c r="AC547" i="1" a="1"/>
  <c r="AC547" i="1" s="1"/>
  <c r="AB547" i="1"/>
  <c r="AA547" i="1"/>
  <c r="Z547" i="1"/>
  <c r="Y547" i="1"/>
  <c r="X547" i="1"/>
  <c r="V547" i="1" a="1"/>
  <c r="V547" i="1" s="1"/>
  <c r="T547" i="1"/>
  <c r="Q547" i="1"/>
  <c r="O547" i="1"/>
  <c r="M547" i="1"/>
  <c r="K547" i="1"/>
  <c r="AB546" i="1"/>
  <c r="AA546" i="1"/>
  <c r="Z546" i="1"/>
  <c r="X546" i="1"/>
  <c r="V546" i="1" a="1"/>
  <c r="V546" i="1"/>
  <c r="T546" i="1"/>
  <c r="K546" i="1"/>
  <c r="AB545" i="1"/>
  <c r="AA545" i="1"/>
  <c r="Z545" i="1"/>
  <c r="X545" i="1"/>
  <c r="V545" i="1" a="1"/>
  <c r="V545" i="1"/>
  <c r="T545" i="1"/>
  <c r="Q545" i="1"/>
  <c r="K545" i="1"/>
  <c r="AB544" i="1"/>
  <c r="AA544" i="1"/>
  <c r="Z544" i="1"/>
  <c r="X544" i="1"/>
  <c r="V544" i="1" a="1"/>
  <c r="V544" i="1"/>
  <c r="T544" i="1"/>
  <c r="K544" i="1"/>
  <c r="AB543" i="1"/>
  <c r="AA543" i="1"/>
  <c r="Z543" i="1"/>
  <c r="X543" i="1"/>
  <c r="V543" i="1" a="1"/>
  <c r="V543" i="1"/>
  <c r="T543" i="1"/>
  <c r="Q543" i="1"/>
  <c r="K543" i="1"/>
  <c r="AB542" i="1"/>
  <c r="AA542" i="1"/>
  <c r="Z542" i="1"/>
  <c r="X542" i="1"/>
  <c r="V542" i="1" a="1"/>
  <c r="V542" i="1"/>
  <c r="T542" i="1"/>
  <c r="K542" i="1"/>
  <c r="AB541" i="1"/>
  <c r="AA541" i="1"/>
  <c r="Z541" i="1"/>
  <c r="X541" i="1"/>
  <c r="V541" i="1" a="1"/>
  <c r="V541" i="1"/>
  <c r="T541" i="1"/>
  <c r="Q541" i="1"/>
  <c r="K541" i="1"/>
  <c r="AB540" i="1"/>
  <c r="AA540" i="1"/>
  <c r="Z540" i="1"/>
  <c r="X540" i="1"/>
  <c r="V540" i="1" a="1"/>
  <c r="V540" i="1"/>
  <c r="T540" i="1"/>
  <c r="K540" i="1"/>
  <c r="AB539" i="1"/>
  <c r="AA539" i="1"/>
  <c r="Z539" i="1"/>
  <c r="X539" i="1"/>
  <c r="V539" i="1" a="1"/>
  <c r="V539" i="1"/>
  <c r="T539" i="1"/>
  <c r="Q539" i="1"/>
  <c r="K539" i="1"/>
  <c r="AB538" i="1"/>
  <c r="AA538" i="1"/>
  <c r="Z538" i="1"/>
  <c r="X538" i="1"/>
  <c r="V538" i="1" a="1"/>
  <c r="V538" i="1"/>
  <c r="T538" i="1"/>
  <c r="K538" i="1"/>
  <c r="AB537" i="1"/>
  <c r="AA537" i="1"/>
  <c r="Z537" i="1"/>
  <c r="X537" i="1"/>
  <c r="V537" i="1" a="1"/>
  <c r="V537" i="1"/>
  <c r="T537" i="1"/>
  <c r="Q537" i="1"/>
  <c r="K537" i="1"/>
  <c r="AB536" i="1"/>
  <c r="AA536" i="1"/>
  <c r="Z536" i="1"/>
  <c r="X536" i="1"/>
  <c r="V536" i="1" a="1"/>
  <c r="V536" i="1"/>
  <c r="T536" i="1"/>
  <c r="K536" i="1"/>
  <c r="AB535" i="1"/>
  <c r="AA535" i="1"/>
  <c r="Z535" i="1"/>
  <c r="X535" i="1"/>
  <c r="V535" i="1" a="1"/>
  <c r="V535" i="1"/>
  <c r="T535" i="1"/>
  <c r="Q535" i="1"/>
  <c r="K535" i="1"/>
  <c r="AB534" i="1"/>
  <c r="AA534" i="1"/>
  <c r="Z534" i="1"/>
  <c r="X534" i="1"/>
  <c r="V534" i="1" a="1"/>
  <c r="V534" i="1"/>
  <c r="T534" i="1"/>
  <c r="K534" i="1"/>
  <c r="AB533" i="1"/>
  <c r="AA533" i="1"/>
  <c r="Z533" i="1"/>
  <c r="X533" i="1"/>
  <c r="V533" i="1" a="1"/>
  <c r="V533" i="1"/>
  <c r="T533" i="1"/>
  <c r="Q533" i="1"/>
  <c r="K533" i="1"/>
  <c r="AB532" i="1"/>
  <c r="AA532" i="1"/>
  <c r="Z532" i="1"/>
  <c r="X532" i="1"/>
  <c r="V532" i="1" a="1"/>
  <c r="V532" i="1"/>
  <c r="T532" i="1"/>
  <c r="K532" i="1"/>
  <c r="AB531" i="1"/>
  <c r="AA531" i="1"/>
  <c r="Z531" i="1"/>
  <c r="X531" i="1"/>
  <c r="V531" i="1" a="1"/>
  <c r="V531" i="1"/>
  <c r="T531" i="1"/>
  <c r="K531" i="1"/>
  <c r="AB530" i="1"/>
  <c r="AA530" i="1"/>
  <c r="Z530" i="1"/>
  <c r="X530" i="1"/>
  <c r="V530" i="1" a="1"/>
  <c r="V530" i="1"/>
  <c r="T530" i="1"/>
  <c r="K530" i="1"/>
  <c r="AB529" i="1"/>
  <c r="AA529" i="1"/>
  <c r="Z529" i="1"/>
  <c r="X529" i="1"/>
  <c r="V529" i="1" a="1"/>
  <c r="V529" i="1"/>
  <c r="T529" i="1"/>
  <c r="Q529" i="1"/>
  <c r="K529" i="1"/>
  <c r="AB528" i="1"/>
  <c r="AA528" i="1"/>
  <c r="Z528" i="1"/>
  <c r="X528" i="1"/>
  <c r="V528" i="1" a="1"/>
  <c r="V528" i="1"/>
  <c r="T528" i="1"/>
  <c r="K528" i="1"/>
  <c r="AB527" i="1"/>
  <c r="AA527" i="1"/>
  <c r="Z527" i="1"/>
  <c r="X527" i="1"/>
  <c r="V527" i="1" a="1"/>
  <c r="V527" i="1"/>
  <c r="T527" i="1"/>
  <c r="Q527" i="1"/>
  <c r="K527" i="1"/>
  <c r="AB526" i="1"/>
  <c r="AA526" i="1"/>
  <c r="Z526" i="1"/>
  <c r="X526" i="1"/>
  <c r="V526" i="1" a="1"/>
  <c r="V526" i="1"/>
  <c r="T526" i="1"/>
  <c r="Q526" i="1"/>
  <c r="K526" i="1"/>
  <c r="AB525" i="1"/>
  <c r="AA525" i="1"/>
  <c r="Z525" i="1"/>
  <c r="X525" i="1"/>
  <c r="V525" i="1" a="1"/>
  <c r="V525" i="1"/>
  <c r="T525" i="1"/>
  <c r="K525" i="1"/>
  <c r="AB524" i="1"/>
  <c r="AA524" i="1"/>
  <c r="Z524" i="1"/>
  <c r="X524" i="1"/>
  <c r="V524" i="1" a="1"/>
  <c r="V524" i="1"/>
  <c r="T524" i="1"/>
  <c r="K524" i="1"/>
  <c r="AB523" i="1"/>
  <c r="AA523" i="1"/>
  <c r="Z523" i="1"/>
  <c r="X523" i="1"/>
  <c r="V523" i="1" a="1"/>
  <c r="V523" i="1"/>
  <c r="T523" i="1"/>
  <c r="Q523" i="1"/>
  <c r="K523" i="1"/>
  <c r="AB522" i="1"/>
  <c r="AA522" i="1"/>
  <c r="Z522" i="1"/>
  <c r="X522" i="1"/>
  <c r="V522" i="1" a="1"/>
  <c r="V522" i="1"/>
  <c r="T522" i="1"/>
  <c r="K522" i="1"/>
  <c r="AB521" i="1"/>
  <c r="AA521" i="1"/>
  <c r="Z521" i="1"/>
  <c r="X521" i="1"/>
  <c r="V521" i="1" a="1"/>
  <c r="V521" i="1"/>
  <c r="T521" i="1"/>
  <c r="K521" i="1"/>
  <c r="AB520" i="1"/>
  <c r="AA520" i="1"/>
  <c r="Z520" i="1"/>
  <c r="X520" i="1"/>
  <c r="V520" i="1" a="1"/>
  <c r="V520" i="1"/>
  <c r="T520" i="1"/>
  <c r="K520" i="1"/>
  <c r="AB519" i="1"/>
  <c r="AA519" i="1"/>
  <c r="Z519" i="1"/>
  <c r="X519" i="1"/>
  <c r="V519" i="1" a="1"/>
  <c r="V519" i="1"/>
  <c r="T519" i="1"/>
  <c r="Q519" i="1"/>
  <c r="K519" i="1"/>
  <c r="AB518" i="1"/>
  <c r="AA518" i="1"/>
  <c r="Z518" i="1"/>
  <c r="X518" i="1"/>
  <c r="V518" i="1" a="1"/>
  <c r="V518" i="1"/>
  <c r="T518" i="1"/>
  <c r="K518" i="1"/>
  <c r="AB517" i="1"/>
  <c r="AA517" i="1"/>
  <c r="Z517" i="1"/>
  <c r="X517" i="1"/>
  <c r="V517" i="1" a="1"/>
  <c r="V517" i="1"/>
  <c r="T517" i="1"/>
  <c r="K517" i="1"/>
  <c r="AB516" i="1"/>
  <c r="AA516" i="1"/>
  <c r="Z516" i="1"/>
  <c r="X516" i="1"/>
  <c r="V516" i="1" a="1"/>
  <c r="V516" i="1"/>
  <c r="T516" i="1"/>
  <c r="K516" i="1"/>
  <c r="AB515" i="1"/>
  <c r="AA515" i="1"/>
  <c r="Z515" i="1"/>
  <c r="X515" i="1"/>
  <c r="V515" i="1" a="1"/>
  <c r="V515" i="1"/>
  <c r="T515" i="1"/>
  <c r="Q515" i="1"/>
  <c r="K515" i="1"/>
  <c r="AB514" i="1"/>
  <c r="AA514" i="1"/>
  <c r="Z514" i="1"/>
  <c r="X514" i="1"/>
  <c r="V514" i="1" a="1"/>
  <c r="V514" i="1"/>
  <c r="T514" i="1"/>
  <c r="K514" i="1"/>
  <c r="AB513" i="1"/>
  <c r="AA513" i="1"/>
  <c r="Z513" i="1"/>
  <c r="X513" i="1"/>
  <c r="V513" i="1" a="1"/>
  <c r="V513" i="1"/>
  <c r="T513" i="1"/>
  <c r="Q513" i="1"/>
  <c r="K513" i="1"/>
  <c r="AB512" i="1"/>
  <c r="AA512" i="1"/>
  <c r="Z512" i="1"/>
  <c r="X512" i="1"/>
  <c r="V512" i="1" a="1"/>
  <c r="V512" i="1"/>
  <c r="T512" i="1"/>
  <c r="K512" i="1"/>
  <c r="AB511" i="1"/>
  <c r="AA511" i="1"/>
  <c r="Z511" i="1"/>
  <c r="X511" i="1"/>
  <c r="V511" i="1" a="1"/>
  <c r="V511" i="1"/>
  <c r="T511" i="1"/>
  <c r="Q511" i="1"/>
  <c r="K511" i="1"/>
  <c r="AB510" i="1"/>
  <c r="AA510" i="1"/>
  <c r="Z510" i="1"/>
  <c r="X510" i="1"/>
  <c r="V510" i="1" a="1"/>
  <c r="V510" i="1"/>
  <c r="T510" i="1"/>
  <c r="K510" i="1"/>
  <c r="AB509" i="1"/>
  <c r="AA509" i="1"/>
  <c r="Z509" i="1"/>
  <c r="X509" i="1"/>
  <c r="V509" i="1" a="1"/>
  <c r="V509" i="1"/>
  <c r="T509" i="1"/>
  <c r="Q509" i="1"/>
  <c r="K509" i="1"/>
  <c r="AB508" i="1"/>
  <c r="AA508" i="1"/>
  <c r="Z508" i="1"/>
  <c r="X508" i="1"/>
  <c r="V508" i="1" a="1"/>
  <c r="V508" i="1"/>
  <c r="T508" i="1"/>
  <c r="K508" i="1"/>
  <c r="AB507" i="1"/>
  <c r="AA507" i="1"/>
  <c r="Z507" i="1"/>
  <c r="X507" i="1"/>
  <c r="V507" i="1" a="1"/>
  <c r="V507" i="1"/>
  <c r="T507" i="1"/>
  <c r="Q507" i="1"/>
  <c r="K507" i="1"/>
  <c r="AB506" i="1"/>
  <c r="AA506" i="1"/>
  <c r="Z506" i="1"/>
  <c r="X506" i="1"/>
  <c r="V506" i="1" a="1"/>
  <c r="V506" i="1"/>
  <c r="T506" i="1"/>
  <c r="K506" i="1"/>
  <c r="AB505" i="1"/>
  <c r="AA505" i="1"/>
  <c r="Z505" i="1"/>
  <c r="X505" i="1"/>
  <c r="V505" i="1" a="1"/>
  <c r="V505" i="1"/>
  <c r="T505" i="1"/>
  <c r="Q505" i="1"/>
  <c r="K505" i="1"/>
  <c r="AB504" i="1"/>
  <c r="AA504" i="1"/>
  <c r="Z504" i="1"/>
  <c r="X504" i="1"/>
  <c r="V504" i="1" a="1"/>
  <c r="V504" i="1"/>
  <c r="T504" i="1"/>
  <c r="K504" i="1"/>
  <c r="AB503" i="1"/>
  <c r="AA503" i="1"/>
  <c r="Z503" i="1"/>
  <c r="X503" i="1"/>
  <c r="V503" i="1" a="1"/>
  <c r="V503" i="1"/>
  <c r="T503" i="1"/>
  <c r="Q503" i="1"/>
  <c r="K503" i="1"/>
  <c r="AB502" i="1"/>
  <c r="AA502" i="1"/>
  <c r="Z502" i="1"/>
  <c r="X502" i="1"/>
  <c r="V502" i="1" a="1"/>
  <c r="V502" i="1"/>
  <c r="T502" i="1"/>
  <c r="Q502" i="1"/>
  <c r="K502" i="1"/>
  <c r="AB501" i="1"/>
  <c r="AA501" i="1"/>
  <c r="Z501" i="1"/>
  <c r="X501" i="1"/>
  <c r="V501" i="1" a="1"/>
  <c r="V501" i="1"/>
  <c r="T501" i="1"/>
  <c r="Q501" i="1"/>
  <c r="K501" i="1"/>
  <c r="AB500" i="1"/>
  <c r="AA500" i="1"/>
  <c r="Z500" i="1"/>
  <c r="X500" i="1"/>
  <c r="V500" i="1" a="1"/>
  <c r="V500" i="1"/>
  <c r="T500" i="1"/>
  <c r="Q500" i="1"/>
  <c r="K500" i="1"/>
  <c r="AB499" i="1"/>
  <c r="AA499" i="1"/>
  <c r="Z499" i="1"/>
  <c r="X499" i="1"/>
  <c r="V499" i="1" a="1"/>
  <c r="V499" i="1"/>
  <c r="T499" i="1"/>
  <c r="K499" i="1"/>
  <c r="AB498" i="1"/>
  <c r="AA498" i="1"/>
  <c r="Z498" i="1"/>
  <c r="X498" i="1"/>
  <c r="V498" i="1" a="1"/>
  <c r="V498" i="1"/>
  <c r="T498" i="1"/>
  <c r="Q498" i="1"/>
  <c r="K498" i="1"/>
  <c r="AB497" i="1"/>
  <c r="AA497" i="1"/>
  <c r="Z497" i="1"/>
  <c r="X497" i="1"/>
  <c r="V497" i="1" a="1"/>
  <c r="V497" i="1"/>
  <c r="T497" i="1"/>
  <c r="K497" i="1"/>
  <c r="AB496" i="1"/>
  <c r="AA496" i="1"/>
  <c r="Z496" i="1"/>
  <c r="X496" i="1"/>
  <c r="V496" i="1" a="1"/>
  <c r="V496" i="1"/>
  <c r="T496" i="1"/>
  <c r="Q496" i="1"/>
  <c r="K496" i="1"/>
  <c r="AB495" i="1"/>
  <c r="AA495" i="1"/>
  <c r="Z495" i="1"/>
  <c r="X495" i="1"/>
  <c r="V495" i="1" a="1"/>
  <c r="V495" i="1"/>
  <c r="T495" i="1"/>
  <c r="K495" i="1"/>
  <c r="AB494" i="1"/>
  <c r="AA494" i="1"/>
  <c r="Z494" i="1"/>
  <c r="X494" i="1"/>
  <c r="V494" i="1" a="1"/>
  <c r="V494" i="1"/>
  <c r="T494" i="1"/>
  <c r="Q494" i="1"/>
  <c r="K494" i="1"/>
  <c r="AB493" i="1"/>
  <c r="AA493" i="1"/>
  <c r="Z493" i="1"/>
  <c r="X493" i="1"/>
  <c r="V493" i="1" a="1"/>
  <c r="V493" i="1"/>
  <c r="T493" i="1"/>
  <c r="K493" i="1"/>
  <c r="AB492" i="1"/>
  <c r="AA492" i="1"/>
  <c r="Z492" i="1"/>
  <c r="X492" i="1"/>
  <c r="V492" i="1" a="1"/>
  <c r="V492" i="1"/>
  <c r="T492" i="1"/>
  <c r="Q492" i="1"/>
  <c r="K492" i="1"/>
  <c r="AB491" i="1"/>
  <c r="AA491" i="1"/>
  <c r="Z491" i="1"/>
  <c r="X491" i="1"/>
  <c r="V491" i="1" a="1"/>
  <c r="V491" i="1"/>
  <c r="T491" i="1"/>
  <c r="Q491" i="1"/>
  <c r="K491" i="1"/>
  <c r="AB490" i="1"/>
  <c r="AA490" i="1"/>
  <c r="Z490" i="1"/>
  <c r="X490" i="1"/>
  <c r="V490" i="1" a="1"/>
  <c r="V490" i="1"/>
  <c r="T490" i="1"/>
  <c r="K490" i="1"/>
  <c r="AB489" i="1"/>
  <c r="AA489" i="1"/>
  <c r="Z489" i="1"/>
  <c r="X489" i="1"/>
  <c r="V489" i="1" a="1"/>
  <c r="V489" i="1"/>
  <c r="T489" i="1"/>
  <c r="Q489" i="1"/>
  <c r="K489" i="1"/>
  <c r="AB488" i="1"/>
  <c r="AA488" i="1"/>
  <c r="Z488" i="1"/>
  <c r="X488" i="1"/>
  <c r="V488" i="1" a="1"/>
  <c r="V488" i="1"/>
  <c r="T488" i="1"/>
  <c r="Q488" i="1"/>
  <c r="K488" i="1"/>
  <c r="AB487" i="1"/>
  <c r="AA487" i="1"/>
  <c r="Z487" i="1"/>
  <c r="X487" i="1"/>
  <c r="V487" i="1" a="1"/>
  <c r="V487" i="1"/>
  <c r="T487" i="1"/>
  <c r="Q487" i="1"/>
  <c r="K487" i="1"/>
  <c r="AB486" i="1"/>
  <c r="AA486" i="1"/>
  <c r="Z486" i="1"/>
  <c r="X486" i="1"/>
  <c r="V486" i="1" a="1"/>
  <c r="V486" i="1"/>
  <c r="T486" i="1"/>
  <c r="Q486" i="1"/>
  <c r="K486" i="1"/>
  <c r="AB485" i="1"/>
  <c r="AA485" i="1"/>
  <c r="Z485" i="1"/>
  <c r="X485" i="1"/>
  <c r="V485" i="1" a="1"/>
  <c r="V485" i="1"/>
  <c r="T485" i="1"/>
  <c r="K485" i="1"/>
  <c r="AB484" i="1"/>
  <c r="AA484" i="1"/>
  <c r="Z484" i="1"/>
  <c r="X484" i="1"/>
  <c r="V484" i="1" a="1"/>
  <c r="V484" i="1"/>
  <c r="T484" i="1"/>
  <c r="Q484" i="1"/>
  <c r="K484" i="1"/>
  <c r="AB483" i="1"/>
  <c r="AA483" i="1"/>
  <c r="Z483" i="1"/>
  <c r="X483" i="1"/>
  <c r="V483" i="1" a="1"/>
  <c r="V483" i="1"/>
  <c r="T483" i="1"/>
  <c r="K483" i="1"/>
  <c r="AB482" i="1"/>
  <c r="AA482" i="1"/>
  <c r="Z482" i="1"/>
  <c r="X482" i="1"/>
  <c r="V482" i="1" a="1"/>
  <c r="V482" i="1"/>
  <c r="T482" i="1"/>
  <c r="Q482" i="1"/>
  <c r="K482" i="1"/>
  <c r="AB481" i="1"/>
  <c r="AA481" i="1"/>
  <c r="Z481" i="1"/>
  <c r="X481" i="1"/>
  <c r="V481" i="1" a="1"/>
  <c r="V481" i="1"/>
  <c r="T481" i="1"/>
  <c r="Q481" i="1"/>
  <c r="K481" i="1"/>
  <c r="AB480" i="1"/>
  <c r="AA480" i="1"/>
  <c r="Z480" i="1"/>
  <c r="X480" i="1"/>
  <c r="V480" i="1" a="1"/>
  <c r="V480" i="1"/>
  <c r="T480" i="1"/>
  <c r="Q480" i="1"/>
  <c r="K480" i="1"/>
  <c r="AB479" i="1"/>
  <c r="AA479" i="1"/>
  <c r="Z479" i="1"/>
  <c r="X479" i="1"/>
  <c r="V479" i="1" a="1"/>
  <c r="V479" i="1"/>
  <c r="T479" i="1"/>
  <c r="K479" i="1"/>
  <c r="AB478" i="1"/>
  <c r="AA478" i="1"/>
  <c r="Z478" i="1"/>
  <c r="X478" i="1"/>
  <c r="V478" i="1" a="1"/>
  <c r="V478" i="1"/>
  <c r="T478" i="1"/>
  <c r="Q478" i="1"/>
  <c r="K478" i="1"/>
  <c r="AB477" i="1"/>
  <c r="AA477" i="1"/>
  <c r="Z477" i="1"/>
  <c r="X477" i="1"/>
  <c r="V477" i="1" a="1"/>
  <c r="V477" i="1"/>
  <c r="T477" i="1"/>
  <c r="K477" i="1"/>
  <c r="AB476" i="1"/>
  <c r="AA476" i="1"/>
  <c r="Z476" i="1"/>
  <c r="X476" i="1"/>
  <c r="V476" i="1" a="1"/>
  <c r="V476" i="1"/>
  <c r="T476" i="1"/>
  <c r="Q476" i="1"/>
  <c r="K476" i="1"/>
  <c r="AB475" i="1"/>
  <c r="AA475" i="1"/>
  <c r="Z475" i="1"/>
  <c r="X475" i="1"/>
  <c r="V475" i="1" a="1"/>
  <c r="V475" i="1"/>
  <c r="T475" i="1"/>
  <c r="K475" i="1"/>
  <c r="AB474" i="1"/>
  <c r="AA474" i="1"/>
  <c r="Z474" i="1"/>
  <c r="X474" i="1"/>
  <c r="V474" i="1" a="1"/>
  <c r="V474" i="1"/>
  <c r="T474" i="1"/>
  <c r="K474" i="1"/>
  <c r="AB473" i="1"/>
  <c r="AA473" i="1"/>
  <c r="Z473" i="1"/>
  <c r="X473" i="1"/>
  <c r="V473" i="1" a="1"/>
  <c r="V473" i="1"/>
  <c r="T473" i="1"/>
  <c r="Q473" i="1"/>
  <c r="K473" i="1"/>
  <c r="AB472" i="1"/>
  <c r="AA472" i="1"/>
  <c r="Z472" i="1"/>
  <c r="X472" i="1"/>
  <c r="V472" i="1" a="1"/>
  <c r="V472" i="1"/>
  <c r="T472" i="1"/>
  <c r="K472" i="1"/>
  <c r="AB471" i="1"/>
  <c r="AA471" i="1"/>
  <c r="Z471" i="1"/>
  <c r="X471" i="1"/>
  <c r="V471" i="1" a="1"/>
  <c r="V471" i="1"/>
  <c r="T471" i="1"/>
  <c r="K471" i="1"/>
  <c r="AB470" i="1"/>
  <c r="AA470" i="1"/>
  <c r="Z470" i="1"/>
  <c r="X470" i="1"/>
  <c r="V470" i="1" a="1"/>
  <c r="V470" i="1"/>
  <c r="T470" i="1"/>
  <c r="K470" i="1"/>
  <c r="AB469" i="1"/>
  <c r="AA469" i="1"/>
  <c r="Z469" i="1"/>
  <c r="X469" i="1"/>
  <c r="V469" i="1" a="1"/>
  <c r="V469" i="1"/>
  <c r="T469" i="1"/>
  <c r="Q469" i="1"/>
  <c r="K469" i="1"/>
  <c r="AB468" i="1"/>
  <c r="AA468" i="1"/>
  <c r="Z468" i="1"/>
  <c r="X468" i="1"/>
  <c r="V468" i="1" a="1"/>
  <c r="V468" i="1"/>
  <c r="T468" i="1"/>
  <c r="K468" i="1"/>
  <c r="AB467" i="1"/>
  <c r="AA467" i="1"/>
  <c r="Z467" i="1"/>
  <c r="X467" i="1"/>
  <c r="V467" i="1" a="1"/>
  <c r="V467" i="1"/>
  <c r="T467" i="1"/>
  <c r="Q467" i="1"/>
  <c r="K467" i="1"/>
  <c r="AB466" i="1"/>
  <c r="AA466" i="1"/>
  <c r="Z466" i="1"/>
  <c r="X466" i="1"/>
  <c r="V466" i="1" a="1"/>
  <c r="V466" i="1"/>
  <c r="T466" i="1"/>
  <c r="K466" i="1"/>
  <c r="AB465" i="1"/>
  <c r="AA465" i="1"/>
  <c r="Z465" i="1"/>
  <c r="X465" i="1"/>
  <c r="V465" i="1" a="1"/>
  <c r="V465" i="1"/>
  <c r="T465" i="1"/>
  <c r="Q465" i="1"/>
  <c r="K465" i="1"/>
  <c r="AB464" i="1"/>
  <c r="AA464" i="1"/>
  <c r="Z464" i="1"/>
  <c r="X464" i="1"/>
  <c r="V464" i="1" a="1"/>
  <c r="V464" i="1"/>
  <c r="T464" i="1"/>
  <c r="K464" i="1"/>
  <c r="AB463" i="1"/>
  <c r="AA463" i="1"/>
  <c r="Z463" i="1"/>
  <c r="X463" i="1"/>
  <c r="V463" i="1" a="1"/>
  <c r="V463" i="1"/>
  <c r="T463" i="1"/>
  <c r="Q463" i="1"/>
  <c r="K463" i="1"/>
  <c r="AB462" i="1"/>
  <c r="AA462" i="1"/>
  <c r="Z462" i="1"/>
  <c r="X462" i="1"/>
  <c r="V462" i="1" a="1"/>
  <c r="V462" i="1"/>
  <c r="T462" i="1"/>
  <c r="Q462" i="1"/>
  <c r="K462" i="1"/>
  <c r="AB461" i="1"/>
  <c r="AA461" i="1"/>
  <c r="Z461" i="1"/>
  <c r="X461" i="1"/>
  <c r="V461" i="1" a="1"/>
  <c r="V461" i="1"/>
  <c r="T461" i="1"/>
  <c r="K461" i="1"/>
  <c r="AB460" i="1"/>
  <c r="AA460" i="1"/>
  <c r="Z460" i="1"/>
  <c r="X460" i="1"/>
  <c r="V460" i="1" a="1"/>
  <c r="V460" i="1"/>
  <c r="T460" i="1"/>
  <c r="Q460" i="1"/>
  <c r="K460" i="1"/>
  <c r="AB459" i="1"/>
  <c r="AA459" i="1"/>
  <c r="Z459" i="1"/>
  <c r="X459" i="1"/>
  <c r="V459" i="1" a="1"/>
  <c r="V459" i="1"/>
  <c r="T459" i="1"/>
  <c r="K459" i="1"/>
  <c r="AB458" i="1"/>
  <c r="AA458" i="1"/>
  <c r="Z458" i="1"/>
  <c r="X458" i="1"/>
  <c r="V458" i="1" a="1"/>
  <c r="V458" i="1"/>
  <c r="T458" i="1"/>
  <c r="Q458" i="1"/>
  <c r="K458" i="1"/>
  <c r="AB457" i="1"/>
  <c r="AA457" i="1"/>
  <c r="Z457" i="1"/>
  <c r="X457" i="1"/>
  <c r="V457" i="1" a="1"/>
  <c r="V457" i="1"/>
  <c r="T457" i="1"/>
  <c r="K457" i="1"/>
  <c r="AB456" i="1"/>
  <c r="AA456" i="1"/>
  <c r="Z456" i="1"/>
  <c r="X456" i="1"/>
  <c r="V456" i="1" a="1"/>
  <c r="V456" i="1"/>
  <c r="T456" i="1"/>
  <c r="Q456" i="1"/>
  <c r="K456" i="1"/>
  <c r="AB455" i="1"/>
  <c r="AA455" i="1"/>
  <c r="Z455" i="1"/>
  <c r="X455" i="1"/>
  <c r="V455" i="1" a="1"/>
  <c r="V455" i="1"/>
  <c r="T455" i="1"/>
  <c r="K455" i="1"/>
  <c r="AB454" i="1"/>
  <c r="AA454" i="1"/>
  <c r="Z454" i="1"/>
  <c r="X454" i="1"/>
  <c r="V454" i="1" a="1"/>
  <c r="V454" i="1"/>
  <c r="T454" i="1"/>
  <c r="Q454" i="1"/>
  <c r="K454" i="1"/>
  <c r="AB453" i="1"/>
  <c r="AA453" i="1"/>
  <c r="Z453" i="1"/>
  <c r="X453" i="1"/>
  <c r="V453" i="1" a="1"/>
  <c r="V453" i="1"/>
  <c r="T453" i="1"/>
  <c r="K453" i="1"/>
  <c r="AB452" i="1"/>
  <c r="AA452" i="1"/>
  <c r="Z452" i="1"/>
  <c r="X452" i="1"/>
  <c r="V452" i="1" a="1"/>
  <c r="V452" i="1"/>
  <c r="T452" i="1"/>
  <c r="Q452" i="1"/>
  <c r="K452" i="1"/>
  <c r="AB451" i="1"/>
  <c r="AA451" i="1"/>
  <c r="Z451" i="1"/>
  <c r="X451" i="1"/>
  <c r="V451" i="1" a="1"/>
  <c r="V451" i="1"/>
  <c r="T451" i="1"/>
  <c r="K451" i="1"/>
  <c r="AB450" i="1"/>
  <c r="AA450" i="1"/>
  <c r="Z450" i="1"/>
  <c r="X450" i="1"/>
  <c r="V450" i="1" a="1"/>
  <c r="V450" i="1"/>
  <c r="T450" i="1"/>
  <c r="Q450" i="1"/>
  <c r="K450" i="1"/>
  <c r="AB449" i="1"/>
  <c r="AA449" i="1"/>
  <c r="Z449" i="1"/>
  <c r="X449" i="1"/>
  <c r="V449" i="1" a="1"/>
  <c r="V449" i="1"/>
  <c r="T449" i="1"/>
  <c r="K449" i="1"/>
  <c r="AB448" i="1"/>
  <c r="AA448" i="1"/>
  <c r="Z448" i="1"/>
  <c r="X448" i="1"/>
  <c r="V448" i="1" a="1"/>
  <c r="V448" i="1"/>
  <c r="T448" i="1"/>
  <c r="Q448" i="1"/>
  <c r="K448" i="1"/>
  <c r="AB447" i="1"/>
  <c r="AA447" i="1"/>
  <c r="Z447" i="1"/>
  <c r="X447" i="1"/>
  <c r="V447" i="1" a="1"/>
  <c r="V447" i="1"/>
  <c r="T447" i="1"/>
  <c r="K447" i="1"/>
  <c r="AB446" i="1"/>
  <c r="AA446" i="1"/>
  <c r="Z446" i="1"/>
  <c r="X446" i="1"/>
  <c r="V446" i="1" a="1"/>
  <c r="V446" i="1"/>
  <c r="T446" i="1"/>
  <c r="K446" i="1"/>
  <c r="AB445" i="1"/>
  <c r="AA445" i="1"/>
  <c r="Z445" i="1"/>
  <c r="X445" i="1"/>
  <c r="V445" i="1" a="1"/>
  <c r="V445" i="1"/>
  <c r="T445" i="1"/>
  <c r="Q445" i="1"/>
  <c r="K445" i="1"/>
  <c r="AB444" i="1"/>
  <c r="AA444" i="1"/>
  <c r="Z444" i="1"/>
  <c r="X444" i="1"/>
  <c r="V444" i="1" a="1"/>
  <c r="V444" i="1"/>
  <c r="T444" i="1"/>
  <c r="K444" i="1"/>
  <c r="AB443" i="1"/>
  <c r="AA443" i="1"/>
  <c r="Z443" i="1"/>
  <c r="X443" i="1"/>
  <c r="V443" i="1" a="1"/>
  <c r="V443" i="1"/>
  <c r="T443" i="1"/>
  <c r="K443" i="1"/>
  <c r="AB442" i="1"/>
  <c r="AA442" i="1"/>
  <c r="Z442" i="1"/>
  <c r="X442" i="1"/>
  <c r="V442" i="1" a="1"/>
  <c r="V442" i="1"/>
  <c r="T442" i="1"/>
  <c r="Q442" i="1"/>
  <c r="K442" i="1"/>
  <c r="AB441" i="1"/>
  <c r="AA441" i="1"/>
  <c r="Z441" i="1"/>
  <c r="X441" i="1"/>
  <c r="V441" i="1" a="1"/>
  <c r="V441" i="1"/>
  <c r="T441" i="1"/>
  <c r="K441" i="1"/>
  <c r="AB440" i="1"/>
  <c r="AA440" i="1"/>
  <c r="Z440" i="1"/>
  <c r="X440" i="1"/>
  <c r="V440" i="1" a="1"/>
  <c r="V440" i="1"/>
  <c r="T440" i="1"/>
  <c r="Q440" i="1"/>
  <c r="K440" i="1"/>
  <c r="AB439" i="1"/>
  <c r="AA439" i="1"/>
  <c r="Z439" i="1"/>
  <c r="X439" i="1"/>
  <c r="V439" i="1" a="1"/>
  <c r="V439" i="1"/>
  <c r="T439" i="1"/>
  <c r="Q439" i="1"/>
  <c r="K439" i="1"/>
  <c r="AB438" i="1"/>
  <c r="AA438" i="1"/>
  <c r="Z438" i="1"/>
  <c r="X438" i="1"/>
  <c r="V438" i="1" a="1"/>
  <c r="V438" i="1"/>
  <c r="T438" i="1"/>
  <c r="Q438" i="1"/>
  <c r="K438" i="1"/>
  <c r="AB437" i="1"/>
  <c r="AA437" i="1"/>
  <c r="Z437" i="1"/>
  <c r="X437" i="1"/>
  <c r="V437" i="1" a="1"/>
  <c r="V437" i="1"/>
  <c r="T437" i="1"/>
  <c r="Q437" i="1"/>
  <c r="K437" i="1"/>
  <c r="AB436" i="1"/>
  <c r="AA436" i="1"/>
  <c r="Z436" i="1"/>
  <c r="X436" i="1"/>
  <c r="V436" i="1" a="1"/>
  <c r="V436" i="1"/>
  <c r="T436" i="1"/>
  <c r="Q436" i="1"/>
  <c r="K436" i="1"/>
  <c r="AB435" i="1"/>
  <c r="AA435" i="1"/>
  <c r="Z435" i="1"/>
  <c r="X435" i="1"/>
  <c r="V435" i="1" a="1"/>
  <c r="V435" i="1"/>
  <c r="T435" i="1"/>
  <c r="Q435" i="1"/>
  <c r="K435" i="1"/>
  <c r="AB434" i="1"/>
  <c r="AA434" i="1"/>
  <c r="Z434" i="1"/>
  <c r="X434" i="1"/>
  <c r="V434" i="1" a="1"/>
  <c r="V434" i="1"/>
  <c r="T434" i="1"/>
  <c r="K434" i="1"/>
  <c r="AB433" i="1"/>
  <c r="AA433" i="1"/>
  <c r="Z433" i="1"/>
  <c r="X433" i="1"/>
  <c r="V433" i="1" a="1"/>
  <c r="V433" i="1"/>
  <c r="T433" i="1"/>
  <c r="Q433" i="1"/>
  <c r="K433" i="1"/>
  <c r="AB432" i="1"/>
  <c r="AA432" i="1"/>
  <c r="Z432" i="1"/>
  <c r="X432" i="1"/>
  <c r="V432" i="1" a="1"/>
  <c r="V432" i="1"/>
  <c r="T432" i="1"/>
  <c r="K432" i="1"/>
  <c r="AB431" i="1"/>
  <c r="AA431" i="1"/>
  <c r="Z431" i="1"/>
  <c r="X431" i="1"/>
  <c r="V431" i="1" a="1"/>
  <c r="V431" i="1"/>
  <c r="T431" i="1"/>
  <c r="K431" i="1"/>
  <c r="AB430" i="1"/>
  <c r="AA430" i="1"/>
  <c r="Z430" i="1"/>
  <c r="X430" i="1"/>
  <c r="V430" i="1" a="1"/>
  <c r="V430" i="1"/>
  <c r="T430" i="1"/>
  <c r="Q430" i="1"/>
  <c r="K430" i="1"/>
  <c r="AB429" i="1"/>
  <c r="AA429" i="1"/>
  <c r="Z429" i="1"/>
  <c r="X429" i="1"/>
  <c r="V429" i="1" a="1"/>
  <c r="V429" i="1"/>
  <c r="T429" i="1"/>
  <c r="K429" i="1"/>
  <c r="AB428" i="1"/>
  <c r="AA428" i="1"/>
  <c r="Z428" i="1"/>
  <c r="X428" i="1"/>
  <c r="V428" i="1" a="1"/>
  <c r="V428" i="1"/>
  <c r="T428" i="1"/>
  <c r="Q428" i="1"/>
  <c r="K428" i="1"/>
  <c r="AB427" i="1"/>
  <c r="AA427" i="1"/>
  <c r="Z427" i="1"/>
  <c r="X427" i="1"/>
  <c r="V427" i="1" a="1"/>
  <c r="V427" i="1" s="1"/>
  <c r="T427" i="1"/>
  <c r="K427" i="1"/>
  <c r="AB426" i="1"/>
  <c r="AA426" i="1"/>
  <c r="Z426" i="1"/>
  <c r="X426" i="1"/>
  <c r="V426" i="1" a="1"/>
  <c r="V426" i="1" s="1"/>
  <c r="T426" i="1"/>
  <c r="K426" i="1"/>
  <c r="AB425" i="1"/>
  <c r="AA425" i="1"/>
  <c r="Z425" i="1"/>
  <c r="X425" i="1"/>
  <c r="V425" i="1" a="1"/>
  <c r="V425" i="1" s="1"/>
  <c r="T425" i="1"/>
  <c r="K425" i="1"/>
  <c r="AB424" i="1"/>
  <c r="AA424" i="1"/>
  <c r="Z424" i="1"/>
  <c r="X424" i="1"/>
  <c r="V424" i="1" a="1"/>
  <c r="V424" i="1" s="1"/>
  <c r="T424" i="1"/>
  <c r="Q424" i="1"/>
  <c r="K424" i="1"/>
  <c r="AB423" i="1"/>
  <c r="AA423" i="1"/>
  <c r="Z423" i="1"/>
  <c r="X423" i="1"/>
  <c r="V423" i="1" a="1"/>
  <c r="V423" i="1" s="1"/>
  <c r="T423" i="1"/>
  <c r="K423" i="1"/>
  <c r="AB422" i="1"/>
  <c r="AA422" i="1"/>
  <c r="Z422" i="1"/>
  <c r="X422" i="1"/>
  <c r="V422" i="1" a="1"/>
  <c r="V422" i="1" s="1"/>
  <c r="T422" i="1"/>
  <c r="Q422" i="1"/>
  <c r="K422" i="1"/>
  <c r="AB421" i="1"/>
  <c r="AA421" i="1"/>
  <c r="Z421" i="1"/>
  <c r="X421" i="1"/>
  <c r="V421" i="1" a="1"/>
  <c r="V421" i="1" s="1"/>
  <c r="T421" i="1"/>
  <c r="Q421" i="1"/>
  <c r="K421" i="1"/>
  <c r="AB420" i="1"/>
  <c r="AA420" i="1"/>
  <c r="Z420" i="1"/>
  <c r="X420" i="1"/>
  <c r="V420" i="1" a="1"/>
  <c r="V420" i="1" s="1"/>
  <c r="T420" i="1"/>
  <c r="K420" i="1"/>
  <c r="AB419" i="1"/>
  <c r="AA419" i="1"/>
  <c r="Z419" i="1"/>
  <c r="X419" i="1"/>
  <c r="V419" i="1" a="1"/>
  <c r="V419" i="1" s="1"/>
  <c r="T419" i="1"/>
  <c r="Q419" i="1"/>
  <c r="K419" i="1"/>
  <c r="AB418" i="1"/>
  <c r="AA418" i="1"/>
  <c r="Z418" i="1"/>
  <c r="X418" i="1"/>
  <c r="V418" i="1" a="1"/>
  <c r="V418" i="1" s="1"/>
  <c r="T418" i="1"/>
  <c r="Q418" i="1"/>
  <c r="K418" i="1"/>
  <c r="AB417" i="1"/>
  <c r="AA417" i="1"/>
  <c r="Z417" i="1"/>
  <c r="X417" i="1"/>
  <c r="V417" i="1" a="1"/>
  <c r="V417" i="1" s="1"/>
  <c r="T417" i="1"/>
  <c r="K417" i="1"/>
  <c r="AB416" i="1"/>
  <c r="AA416" i="1"/>
  <c r="Z416" i="1"/>
  <c r="X416" i="1"/>
  <c r="V416" i="1" a="1"/>
  <c r="V416" i="1" s="1"/>
  <c r="T416" i="1"/>
  <c r="Q416" i="1"/>
  <c r="K416" i="1"/>
  <c r="AB415" i="1"/>
  <c r="AA415" i="1"/>
  <c r="Z415" i="1"/>
  <c r="X415" i="1"/>
  <c r="V415" i="1" a="1"/>
  <c r="V415" i="1" s="1"/>
  <c r="T415" i="1"/>
  <c r="K415" i="1"/>
  <c r="AB414" i="1"/>
  <c r="AA414" i="1"/>
  <c r="Z414" i="1"/>
  <c r="X414" i="1"/>
  <c r="V414" i="1" a="1"/>
  <c r="V414" i="1" s="1"/>
  <c r="T414" i="1"/>
  <c r="Q414" i="1"/>
  <c r="K414" i="1"/>
  <c r="AB413" i="1"/>
  <c r="AA413" i="1"/>
  <c r="Z413" i="1"/>
  <c r="X413" i="1"/>
  <c r="V413" i="1" a="1"/>
  <c r="V413" i="1" s="1"/>
  <c r="T413" i="1"/>
  <c r="K413" i="1"/>
  <c r="AB412" i="1"/>
  <c r="AA412" i="1"/>
  <c r="Z412" i="1"/>
  <c r="X412" i="1"/>
  <c r="V412" i="1" a="1"/>
  <c r="V412" i="1" s="1"/>
  <c r="T412" i="1"/>
  <c r="Q412" i="1"/>
  <c r="K412" i="1"/>
  <c r="AB411" i="1"/>
  <c r="AA411" i="1"/>
  <c r="Z411" i="1"/>
  <c r="X411" i="1"/>
  <c r="V411" i="1" a="1"/>
  <c r="V411" i="1" s="1"/>
  <c r="T411" i="1"/>
  <c r="Q411" i="1"/>
  <c r="K411" i="1"/>
  <c r="AB410" i="1"/>
  <c r="AA410" i="1"/>
  <c r="Z410" i="1"/>
  <c r="X410" i="1"/>
  <c r="V410" i="1" a="1"/>
  <c r="V410" i="1" s="1"/>
  <c r="T410" i="1"/>
  <c r="K410" i="1"/>
  <c r="AB409" i="1"/>
  <c r="AA409" i="1"/>
  <c r="Z409" i="1"/>
  <c r="X409" i="1"/>
  <c r="V409" i="1" a="1"/>
  <c r="V409" i="1" s="1"/>
  <c r="T409" i="1"/>
  <c r="Q409" i="1"/>
  <c r="K409" i="1"/>
  <c r="AB408" i="1"/>
  <c r="AA408" i="1"/>
  <c r="Z408" i="1"/>
  <c r="X408" i="1"/>
  <c r="V408" i="1" a="1"/>
  <c r="V408" i="1" s="1"/>
  <c r="T408" i="1"/>
  <c r="K408" i="1"/>
  <c r="AB407" i="1"/>
  <c r="AA407" i="1"/>
  <c r="Z407" i="1"/>
  <c r="X407" i="1"/>
  <c r="V407" i="1" a="1"/>
  <c r="V407" i="1" s="1"/>
  <c r="T407" i="1"/>
  <c r="K407" i="1"/>
  <c r="AB406" i="1"/>
  <c r="AA406" i="1"/>
  <c r="Z406" i="1"/>
  <c r="X406" i="1"/>
  <c r="V406" i="1" a="1"/>
  <c r="V406" i="1" s="1"/>
  <c r="T406" i="1"/>
  <c r="Q406" i="1"/>
  <c r="K406" i="1"/>
  <c r="AB405" i="1"/>
  <c r="AA405" i="1"/>
  <c r="Z405" i="1"/>
  <c r="X405" i="1"/>
  <c r="V405" i="1" a="1"/>
  <c r="V405" i="1" s="1"/>
  <c r="T405" i="1"/>
  <c r="Q405" i="1"/>
  <c r="K405" i="1"/>
  <c r="AB404" i="1"/>
  <c r="AA404" i="1"/>
  <c r="Z404" i="1"/>
  <c r="X404" i="1"/>
  <c r="V404" i="1" a="1"/>
  <c r="V404" i="1" s="1"/>
  <c r="T404" i="1"/>
  <c r="K404" i="1"/>
  <c r="AB403" i="1"/>
  <c r="AA403" i="1"/>
  <c r="Z403" i="1"/>
  <c r="X403" i="1"/>
  <c r="V403" i="1" a="1"/>
  <c r="V403" i="1" s="1"/>
  <c r="T403" i="1"/>
  <c r="K403" i="1"/>
  <c r="AB402" i="1"/>
  <c r="AA402" i="1"/>
  <c r="Z402" i="1"/>
  <c r="X402" i="1"/>
  <c r="V402" i="1" a="1"/>
  <c r="V402" i="1" s="1"/>
  <c r="T402" i="1"/>
  <c r="K402" i="1"/>
  <c r="AB401" i="1"/>
  <c r="AA401" i="1"/>
  <c r="Z401" i="1"/>
  <c r="X401" i="1"/>
  <c r="V401" i="1" a="1"/>
  <c r="V401" i="1" s="1"/>
  <c r="T401" i="1"/>
  <c r="K401" i="1"/>
  <c r="AB400" i="1"/>
  <c r="AA400" i="1"/>
  <c r="Z400" i="1"/>
  <c r="X400" i="1"/>
  <c r="V400" i="1" a="1"/>
  <c r="V400" i="1" s="1"/>
  <c r="T400" i="1"/>
  <c r="Q400" i="1"/>
  <c r="K400" i="1"/>
  <c r="AB399" i="1"/>
  <c r="AA399" i="1"/>
  <c r="Z399" i="1"/>
  <c r="X399" i="1"/>
  <c r="V399" i="1" a="1"/>
  <c r="V399" i="1" s="1"/>
  <c r="T399" i="1"/>
  <c r="K399" i="1"/>
  <c r="AB398" i="1"/>
  <c r="AA398" i="1"/>
  <c r="Z398" i="1"/>
  <c r="X398" i="1"/>
  <c r="V398" i="1" a="1"/>
  <c r="V398" i="1" s="1"/>
  <c r="T398" i="1"/>
  <c r="Q398" i="1"/>
  <c r="K398" i="1"/>
  <c r="AB397" i="1"/>
  <c r="AA397" i="1"/>
  <c r="Z397" i="1"/>
  <c r="X397" i="1"/>
  <c r="V397" i="1" a="1"/>
  <c r="V397" i="1" s="1"/>
  <c r="T397" i="1"/>
  <c r="Q397" i="1"/>
  <c r="K397" i="1"/>
  <c r="AB396" i="1"/>
  <c r="AA396" i="1"/>
  <c r="Z396" i="1"/>
  <c r="X396" i="1"/>
  <c r="V396" i="1" a="1"/>
  <c r="V396" i="1" s="1"/>
  <c r="T396" i="1"/>
  <c r="K396" i="1"/>
  <c r="AB395" i="1"/>
  <c r="AA395" i="1"/>
  <c r="Z395" i="1"/>
  <c r="X395" i="1"/>
  <c r="V395" i="1" a="1"/>
  <c r="V395" i="1" s="1"/>
  <c r="T395" i="1"/>
  <c r="Q395" i="1"/>
  <c r="K395" i="1"/>
  <c r="AB394" i="1"/>
  <c r="AA394" i="1"/>
  <c r="Z394" i="1"/>
  <c r="X394" i="1"/>
  <c r="V394" i="1" a="1"/>
  <c r="V394" i="1" s="1"/>
  <c r="T394" i="1"/>
  <c r="Q394" i="1"/>
  <c r="K394" i="1"/>
  <c r="AB393" i="1"/>
  <c r="AA393" i="1"/>
  <c r="Z393" i="1"/>
  <c r="X393" i="1"/>
  <c r="V393" i="1" a="1"/>
  <c r="V393" i="1" s="1"/>
  <c r="T393" i="1"/>
  <c r="K393" i="1"/>
  <c r="AB392" i="1"/>
  <c r="AA392" i="1"/>
  <c r="Z392" i="1"/>
  <c r="X392" i="1"/>
  <c r="V392" i="1" a="1"/>
  <c r="V392" i="1" s="1"/>
  <c r="T392" i="1"/>
  <c r="Q392" i="1"/>
  <c r="K392" i="1"/>
  <c r="AB391" i="1"/>
  <c r="AA391" i="1"/>
  <c r="Z391" i="1"/>
  <c r="X391" i="1"/>
  <c r="V391" i="1" a="1"/>
  <c r="V391" i="1" s="1"/>
  <c r="T391" i="1"/>
  <c r="K391" i="1"/>
  <c r="AB390" i="1"/>
  <c r="AA390" i="1"/>
  <c r="Z390" i="1"/>
  <c r="X390" i="1"/>
  <c r="V390" i="1" a="1"/>
  <c r="V390" i="1" s="1"/>
  <c r="T390" i="1"/>
  <c r="K390" i="1"/>
  <c r="AB389" i="1"/>
  <c r="AA389" i="1"/>
  <c r="Z389" i="1"/>
  <c r="X389" i="1"/>
  <c r="V389" i="1" a="1"/>
  <c r="V389" i="1" s="1"/>
  <c r="T389" i="1"/>
  <c r="K389" i="1"/>
  <c r="AB388" i="1"/>
  <c r="AA388" i="1"/>
  <c r="Z388" i="1"/>
  <c r="X388" i="1"/>
  <c r="V388" i="1" a="1"/>
  <c r="V388" i="1" s="1"/>
  <c r="T388" i="1"/>
  <c r="Q388" i="1"/>
  <c r="K388" i="1"/>
  <c r="AB387" i="1"/>
  <c r="AA387" i="1"/>
  <c r="Z387" i="1"/>
  <c r="X387" i="1"/>
  <c r="V387" i="1" a="1"/>
  <c r="V387" i="1" s="1"/>
  <c r="T387" i="1"/>
  <c r="Q387" i="1"/>
  <c r="K387" i="1"/>
  <c r="AB386" i="1"/>
  <c r="AA386" i="1"/>
  <c r="Z386" i="1"/>
  <c r="X386" i="1"/>
  <c r="V386" i="1" a="1"/>
  <c r="V386" i="1" s="1"/>
  <c r="T386" i="1"/>
  <c r="K386" i="1"/>
  <c r="AB385" i="1"/>
  <c r="AA385" i="1"/>
  <c r="Z385" i="1"/>
  <c r="X385" i="1"/>
  <c r="V385" i="1" a="1"/>
  <c r="V385" i="1" s="1"/>
  <c r="T385" i="1"/>
  <c r="K385" i="1"/>
  <c r="AB384" i="1"/>
  <c r="AC384" i="1" s="1" a="1"/>
  <c r="AC384" i="1" s="1"/>
  <c r="AA384" i="1"/>
  <c r="Z384" i="1"/>
  <c r="Y384" i="1"/>
  <c r="X384" i="1"/>
  <c r="V384" i="1" a="1"/>
  <c r="V384" i="1" s="1"/>
  <c r="T384" i="1"/>
  <c r="AB383" i="1"/>
  <c r="AA383" i="1"/>
  <c r="Z383" i="1"/>
  <c r="X383" i="1"/>
  <c r="V383" i="1" a="1"/>
  <c r="V383" i="1" s="1"/>
  <c r="T383" i="1"/>
  <c r="K383" i="1"/>
  <c r="AB382" i="1"/>
  <c r="AA382" i="1"/>
  <c r="Z382" i="1"/>
  <c r="X382" i="1"/>
  <c r="V382" i="1" a="1"/>
  <c r="V382" i="1" s="1"/>
  <c r="T382" i="1"/>
  <c r="Q382" i="1"/>
  <c r="K382" i="1"/>
  <c r="AB381" i="1"/>
  <c r="AA381" i="1"/>
  <c r="Z381" i="1"/>
  <c r="X381" i="1"/>
  <c r="V381" i="1" a="1"/>
  <c r="V381" i="1" s="1"/>
  <c r="T381" i="1"/>
  <c r="K381" i="1"/>
  <c r="AB380" i="1"/>
  <c r="AA380" i="1"/>
  <c r="Z380" i="1"/>
  <c r="X380" i="1"/>
  <c r="V380" i="1" a="1"/>
  <c r="V380" i="1" s="1"/>
  <c r="T380" i="1"/>
  <c r="Q380" i="1"/>
  <c r="K380" i="1"/>
  <c r="AB379" i="1"/>
  <c r="AA379" i="1"/>
  <c r="Z379" i="1"/>
  <c r="X379" i="1"/>
  <c r="V379" i="1" a="1"/>
  <c r="V379" i="1" s="1"/>
  <c r="T379" i="1"/>
  <c r="Q379" i="1"/>
  <c r="K379" i="1"/>
  <c r="AB378" i="1"/>
  <c r="AA378" i="1"/>
  <c r="Z378" i="1"/>
  <c r="X378" i="1"/>
  <c r="V378" i="1" a="1"/>
  <c r="V378" i="1" s="1"/>
  <c r="T378" i="1"/>
  <c r="Q378" i="1"/>
  <c r="K378" i="1"/>
  <c r="AB377" i="1"/>
  <c r="AA377" i="1"/>
  <c r="Z377" i="1"/>
  <c r="X377" i="1"/>
  <c r="V377" i="1" a="1"/>
  <c r="V377" i="1" s="1"/>
  <c r="T377" i="1"/>
  <c r="Q377" i="1"/>
  <c r="K377" i="1"/>
  <c r="AB376" i="1"/>
  <c r="AA376" i="1"/>
  <c r="Z376" i="1"/>
  <c r="X376" i="1"/>
  <c r="V376" i="1" a="1"/>
  <c r="V376" i="1" s="1"/>
  <c r="T376" i="1"/>
  <c r="Q376" i="1"/>
  <c r="K376" i="1"/>
  <c r="AB375" i="1"/>
  <c r="AA375" i="1"/>
  <c r="Z375" i="1"/>
  <c r="X375" i="1"/>
  <c r="V375" i="1" a="1"/>
  <c r="V375" i="1" s="1"/>
  <c r="T375" i="1"/>
  <c r="K375" i="1"/>
  <c r="AB374" i="1"/>
  <c r="AA374" i="1"/>
  <c r="Z374" i="1"/>
  <c r="X374" i="1"/>
  <c r="V374" i="1" a="1"/>
  <c r="V374" i="1" s="1"/>
  <c r="T374" i="1"/>
  <c r="Q374" i="1"/>
  <c r="K374" i="1"/>
  <c r="AB373" i="1"/>
  <c r="AA373" i="1"/>
  <c r="Z373" i="1"/>
  <c r="X373" i="1"/>
  <c r="V373" i="1" a="1"/>
  <c r="V373" i="1" s="1"/>
  <c r="T373" i="1"/>
  <c r="K373" i="1"/>
  <c r="AB372" i="1"/>
  <c r="AA372" i="1"/>
  <c r="Z372" i="1"/>
  <c r="X372" i="1"/>
  <c r="V372" i="1" a="1"/>
  <c r="V372" i="1" s="1"/>
  <c r="T372" i="1"/>
  <c r="K372" i="1"/>
  <c r="AB371" i="1"/>
  <c r="AA371" i="1"/>
  <c r="Z371" i="1"/>
  <c r="X371" i="1"/>
  <c r="V371" i="1" a="1"/>
  <c r="V371" i="1" s="1"/>
  <c r="T371" i="1"/>
  <c r="Q371" i="1"/>
  <c r="K371" i="1"/>
  <c r="AB370" i="1"/>
  <c r="AA370" i="1"/>
  <c r="Z370" i="1"/>
  <c r="X370" i="1"/>
  <c r="V370" i="1" a="1"/>
  <c r="V370" i="1" s="1"/>
  <c r="T370" i="1"/>
  <c r="K370" i="1"/>
  <c r="AB369" i="1"/>
  <c r="AA369" i="1"/>
  <c r="Z369" i="1"/>
  <c r="X369" i="1"/>
  <c r="V369" i="1" a="1"/>
  <c r="V369" i="1" s="1"/>
  <c r="T369" i="1"/>
  <c r="Q369" i="1"/>
  <c r="K369" i="1"/>
  <c r="AC368" i="1" a="1"/>
  <c r="AC368" i="1" s="1"/>
  <c r="AB368" i="1"/>
  <c r="AA368" i="1"/>
  <c r="Z368" i="1"/>
  <c r="Y368" i="1"/>
  <c r="X368" i="1"/>
  <c r="V368" i="1" a="1"/>
  <c r="V368" i="1" s="1"/>
  <c r="T368" i="1"/>
  <c r="K368" i="1"/>
  <c r="AB367" i="1"/>
  <c r="AA367" i="1"/>
  <c r="Z367" i="1"/>
  <c r="X367" i="1"/>
  <c r="V367" i="1" a="1"/>
  <c r="V367" i="1" s="1"/>
  <c r="T367" i="1"/>
  <c r="K367" i="1"/>
  <c r="AB366" i="1"/>
  <c r="AA366" i="1"/>
  <c r="Z366" i="1"/>
  <c r="X366" i="1"/>
  <c r="V366" i="1" a="1"/>
  <c r="V366" i="1"/>
  <c r="T366" i="1"/>
  <c r="Q366" i="1"/>
  <c r="K366" i="1"/>
  <c r="AB365" i="1"/>
  <c r="AA365" i="1"/>
  <c r="Z365" i="1"/>
  <c r="X365" i="1"/>
  <c r="V365" i="1" a="1"/>
  <c r="V365" i="1"/>
  <c r="T365" i="1"/>
  <c r="Q365" i="1"/>
  <c r="K365" i="1"/>
  <c r="AB364" i="1"/>
  <c r="AA364" i="1"/>
  <c r="Z364" i="1"/>
  <c r="X364" i="1"/>
  <c r="V364" i="1" a="1"/>
  <c r="V364" i="1"/>
  <c r="T364" i="1"/>
  <c r="K364" i="1"/>
  <c r="AB363" i="1"/>
  <c r="AA363" i="1"/>
  <c r="Z363" i="1"/>
  <c r="X363" i="1"/>
  <c r="V363" i="1" a="1"/>
  <c r="V363" i="1"/>
  <c r="T363" i="1"/>
  <c r="K363" i="1"/>
  <c r="AB362" i="1"/>
  <c r="AA362" i="1"/>
  <c r="Z362" i="1"/>
  <c r="X362" i="1"/>
  <c r="V362" i="1" a="1"/>
  <c r="V362" i="1"/>
  <c r="T362" i="1"/>
  <c r="K362" i="1"/>
  <c r="AB361" i="1"/>
  <c r="AA361" i="1"/>
  <c r="Z361" i="1"/>
  <c r="X361" i="1"/>
  <c r="V361" i="1" a="1"/>
  <c r="V361" i="1"/>
  <c r="T361" i="1"/>
  <c r="Q361" i="1"/>
  <c r="K361" i="1"/>
  <c r="AB360" i="1"/>
  <c r="AA360" i="1"/>
  <c r="Z360" i="1"/>
  <c r="X360" i="1"/>
  <c r="V360" i="1" a="1"/>
  <c r="V360" i="1"/>
  <c r="T360" i="1"/>
  <c r="Q360" i="1"/>
  <c r="K360" i="1"/>
  <c r="AB359" i="1"/>
  <c r="AA359" i="1"/>
  <c r="Z359" i="1"/>
  <c r="X359" i="1"/>
  <c r="V359" i="1" a="1"/>
  <c r="V359" i="1"/>
  <c r="T359" i="1"/>
  <c r="Q359" i="1"/>
  <c r="K359" i="1"/>
  <c r="AB358" i="1"/>
  <c r="AA358" i="1"/>
  <c r="Z358" i="1"/>
  <c r="X358" i="1"/>
  <c r="V358" i="1" a="1"/>
  <c r="V358" i="1"/>
  <c r="T358" i="1"/>
  <c r="Q358" i="1"/>
  <c r="K358" i="1"/>
  <c r="AB357" i="1"/>
  <c r="AA357" i="1"/>
  <c r="Z357" i="1"/>
  <c r="X357" i="1"/>
  <c r="V357" i="1" a="1"/>
  <c r="V357" i="1"/>
  <c r="T357" i="1"/>
  <c r="Q357" i="1"/>
  <c r="K357" i="1"/>
  <c r="AB356" i="1"/>
  <c r="AA356" i="1"/>
  <c r="Z356" i="1"/>
  <c r="X356" i="1"/>
  <c r="V356" i="1" a="1"/>
  <c r="V356" i="1"/>
  <c r="T356" i="1"/>
  <c r="K356" i="1"/>
  <c r="AB355" i="1"/>
  <c r="AA355" i="1"/>
  <c r="Z355" i="1"/>
  <c r="X355" i="1"/>
  <c r="V355" i="1" a="1"/>
  <c r="V355" i="1"/>
  <c r="T355" i="1"/>
  <c r="K355" i="1"/>
  <c r="AB354" i="1"/>
  <c r="AA354" i="1"/>
  <c r="Z354" i="1"/>
  <c r="X354" i="1"/>
  <c r="V354" i="1" a="1"/>
  <c r="V354" i="1"/>
  <c r="T354" i="1"/>
  <c r="K354" i="1"/>
  <c r="AB353" i="1"/>
  <c r="AA353" i="1"/>
  <c r="Z353" i="1"/>
  <c r="X353" i="1"/>
  <c r="V353" i="1" a="1"/>
  <c r="V353" i="1"/>
  <c r="T353" i="1"/>
  <c r="K353" i="1"/>
  <c r="AB352" i="1"/>
  <c r="AA352" i="1"/>
  <c r="Z352" i="1"/>
  <c r="X352" i="1"/>
  <c r="V352" i="1" a="1"/>
  <c r="V352" i="1"/>
  <c r="T352" i="1"/>
  <c r="Q352" i="1"/>
  <c r="K352" i="1"/>
  <c r="AB351" i="1"/>
  <c r="AA351" i="1"/>
  <c r="Z351" i="1"/>
  <c r="X351" i="1"/>
  <c r="V351" i="1" a="1"/>
  <c r="V351" i="1"/>
  <c r="T351" i="1"/>
  <c r="K351" i="1"/>
  <c r="AB350" i="1"/>
  <c r="AA350" i="1"/>
  <c r="Z350" i="1"/>
  <c r="X350" i="1"/>
  <c r="V350" i="1" a="1"/>
  <c r="V350" i="1"/>
  <c r="T350" i="1"/>
  <c r="K350" i="1"/>
  <c r="AB349" i="1"/>
  <c r="AA349" i="1"/>
  <c r="Z349" i="1"/>
  <c r="X349" i="1"/>
  <c r="V349" i="1" a="1"/>
  <c r="V349" i="1"/>
  <c r="T349" i="1"/>
  <c r="K349" i="1"/>
  <c r="AB348" i="1"/>
  <c r="AA348" i="1"/>
  <c r="Z348" i="1"/>
  <c r="X348" i="1"/>
  <c r="V348" i="1" a="1"/>
  <c r="V348" i="1"/>
  <c r="T348" i="1"/>
  <c r="Q348" i="1"/>
  <c r="K348" i="1"/>
  <c r="AB347" i="1"/>
  <c r="AA347" i="1"/>
  <c r="Z347" i="1"/>
  <c r="X347" i="1"/>
  <c r="V347" i="1" a="1"/>
  <c r="V347" i="1"/>
  <c r="T347" i="1"/>
  <c r="K347" i="1"/>
  <c r="AB346" i="1"/>
  <c r="AA346" i="1"/>
  <c r="Z346" i="1"/>
  <c r="X346" i="1"/>
  <c r="V346" i="1" a="1"/>
  <c r="V346" i="1"/>
  <c r="T346" i="1"/>
  <c r="Q346" i="1"/>
  <c r="K346" i="1"/>
  <c r="AB345" i="1"/>
  <c r="AA345" i="1"/>
  <c r="Z345" i="1"/>
  <c r="X345" i="1"/>
  <c r="V345" i="1" a="1"/>
  <c r="V345" i="1"/>
  <c r="T345" i="1"/>
  <c r="Q345" i="1"/>
  <c r="K345" i="1"/>
  <c r="AB344" i="1"/>
  <c r="AA344" i="1"/>
  <c r="Z344" i="1"/>
  <c r="X344" i="1"/>
  <c r="V344" i="1" a="1"/>
  <c r="V344" i="1"/>
  <c r="T344" i="1"/>
  <c r="K344" i="1"/>
  <c r="AB343" i="1"/>
  <c r="AA343" i="1"/>
  <c r="Z343" i="1"/>
  <c r="X343" i="1"/>
  <c r="V343" i="1" a="1"/>
  <c r="V343" i="1"/>
  <c r="T343" i="1"/>
  <c r="K343" i="1"/>
  <c r="AB342" i="1"/>
  <c r="AA342" i="1"/>
  <c r="Z342" i="1"/>
  <c r="X342" i="1"/>
  <c r="V342" i="1" a="1"/>
  <c r="V342" i="1"/>
  <c r="T342" i="1"/>
  <c r="Q342" i="1"/>
  <c r="K342" i="1"/>
  <c r="AB341" i="1"/>
  <c r="AA341" i="1"/>
  <c r="Z341" i="1"/>
  <c r="X341" i="1"/>
  <c r="V341" i="1" a="1"/>
  <c r="V341" i="1"/>
  <c r="T341" i="1"/>
  <c r="K341" i="1"/>
  <c r="AB340" i="1"/>
  <c r="AA340" i="1"/>
  <c r="Z340" i="1"/>
  <c r="X340" i="1"/>
  <c r="V340" i="1" a="1"/>
  <c r="V340" i="1"/>
  <c r="T340" i="1"/>
  <c r="Q340" i="1"/>
  <c r="K340" i="1"/>
  <c r="AB339" i="1"/>
  <c r="AA339" i="1"/>
  <c r="Z339" i="1"/>
  <c r="X339" i="1"/>
  <c r="V339" i="1" a="1"/>
  <c r="V339" i="1"/>
  <c r="T339" i="1"/>
  <c r="Q339" i="1"/>
  <c r="K339" i="1"/>
  <c r="AB338" i="1"/>
  <c r="AA338" i="1"/>
  <c r="Z338" i="1"/>
  <c r="X338" i="1"/>
  <c r="V338" i="1" a="1"/>
  <c r="V338" i="1"/>
  <c r="T338" i="1"/>
  <c r="K338" i="1"/>
  <c r="AB337" i="1"/>
  <c r="AA337" i="1"/>
  <c r="Z337" i="1"/>
  <c r="X337" i="1"/>
  <c r="V337" i="1" a="1"/>
  <c r="V337" i="1"/>
  <c r="T337" i="1"/>
  <c r="K337" i="1"/>
  <c r="AB336" i="1"/>
  <c r="AA336" i="1"/>
  <c r="Z336" i="1"/>
  <c r="X336" i="1"/>
  <c r="V336" i="1" a="1"/>
  <c r="V336" i="1"/>
  <c r="T336" i="1"/>
  <c r="Q336" i="1"/>
  <c r="K336" i="1"/>
  <c r="AB335" i="1"/>
  <c r="AA335" i="1"/>
  <c r="Z335" i="1"/>
  <c r="X335" i="1"/>
  <c r="V335" i="1" a="1"/>
  <c r="V335" i="1"/>
  <c r="T335" i="1"/>
  <c r="Q335" i="1"/>
  <c r="K335" i="1"/>
  <c r="AB334" i="1"/>
  <c r="AA334" i="1"/>
  <c r="Z334" i="1"/>
  <c r="X334" i="1"/>
  <c r="V334" i="1" a="1"/>
  <c r="V334" i="1"/>
  <c r="T334" i="1"/>
  <c r="Q334" i="1"/>
  <c r="K334" i="1"/>
  <c r="AB333" i="1"/>
  <c r="AA333" i="1"/>
  <c r="Z333" i="1"/>
  <c r="X333" i="1"/>
  <c r="V333" i="1" a="1"/>
  <c r="V333" i="1"/>
  <c r="T333" i="1"/>
  <c r="Q333" i="1"/>
  <c r="K333" i="1"/>
  <c r="AB332" i="1"/>
  <c r="AA332" i="1"/>
  <c r="Z332" i="1"/>
  <c r="X332" i="1"/>
  <c r="V332" i="1" a="1"/>
  <c r="V332" i="1"/>
  <c r="T332" i="1"/>
  <c r="Q332" i="1"/>
  <c r="K332" i="1"/>
  <c r="AB331" i="1"/>
  <c r="AA331" i="1"/>
  <c r="Z331" i="1"/>
  <c r="X331" i="1"/>
  <c r="V331" i="1" a="1"/>
  <c r="V331" i="1"/>
  <c r="T331" i="1"/>
  <c r="K331" i="1"/>
  <c r="AB330" i="1"/>
  <c r="AA330" i="1"/>
  <c r="Z330" i="1"/>
  <c r="X330" i="1"/>
  <c r="V330" i="1" a="1"/>
  <c r="V330" i="1"/>
  <c r="T330" i="1"/>
  <c r="Q330" i="1"/>
  <c r="K330" i="1"/>
  <c r="AB329" i="1"/>
  <c r="AA329" i="1"/>
  <c r="Z329" i="1"/>
  <c r="X329" i="1"/>
  <c r="V329" i="1" a="1"/>
  <c r="V329" i="1"/>
  <c r="T329" i="1"/>
  <c r="Q329" i="1"/>
  <c r="K329" i="1"/>
  <c r="AB328" i="1"/>
  <c r="AA328" i="1"/>
  <c r="Z328" i="1"/>
  <c r="X328" i="1"/>
  <c r="V328" i="1" a="1"/>
  <c r="V328" i="1"/>
  <c r="T328" i="1"/>
  <c r="Q328" i="1"/>
  <c r="K328" i="1"/>
  <c r="AB327" i="1"/>
  <c r="AA327" i="1"/>
  <c r="Z327" i="1"/>
  <c r="X327" i="1"/>
  <c r="V327" i="1" a="1"/>
  <c r="V327" i="1"/>
  <c r="T327" i="1"/>
  <c r="Q327" i="1"/>
  <c r="K327" i="1"/>
  <c r="AB326" i="1"/>
  <c r="AA326" i="1"/>
  <c r="Z326" i="1"/>
  <c r="X326" i="1"/>
  <c r="V326" i="1" a="1"/>
  <c r="V326" i="1"/>
  <c r="T326" i="1"/>
  <c r="Q326" i="1"/>
  <c r="K326" i="1"/>
  <c r="AB325" i="1"/>
  <c r="AA325" i="1"/>
  <c r="Z325" i="1"/>
  <c r="X325" i="1"/>
  <c r="V325" i="1" a="1"/>
  <c r="V325" i="1"/>
  <c r="T325" i="1"/>
  <c r="Q325" i="1"/>
  <c r="K325" i="1"/>
  <c r="AB324" i="1"/>
  <c r="AA324" i="1"/>
  <c r="Z324" i="1"/>
  <c r="X324" i="1"/>
  <c r="V324" i="1" a="1"/>
  <c r="V324" i="1"/>
  <c r="T324" i="1"/>
  <c r="K324" i="1"/>
  <c r="AB323" i="1"/>
  <c r="AA323" i="1"/>
  <c r="Z323" i="1"/>
  <c r="X323" i="1"/>
  <c r="V323" i="1" a="1"/>
  <c r="V323" i="1"/>
  <c r="T323" i="1"/>
  <c r="Q323" i="1"/>
  <c r="K323" i="1"/>
  <c r="AB322" i="1"/>
  <c r="AA322" i="1"/>
  <c r="Z322" i="1"/>
  <c r="X322" i="1"/>
  <c r="V322" i="1" a="1"/>
  <c r="V322" i="1"/>
  <c r="T322" i="1"/>
  <c r="Q322" i="1"/>
  <c r="K322" i="1"/>
  <c r="AB321" i="1"/>
  <c r="AA321" i="1"/>
  <c r="Z321" i="1"/>
  <c r="X321" i="1"/>
  <c r="V321" i="1" a="1"/>
  <c r="V321" i="1"/>
  <c r="T321" i="1"/>
  <c r="Q321" i="1"/>
  <c r="K321" i="1"/>
  <c r="AB320" i="1"/>
  <c r="AA320" i="1"/>
  <c r="Z320" i="1"/>
  <c r="X320" i="1"/>
  <c r="V320" i="1" a="1"/>
  <c r="V320" i="1"/>
  <c r="T320" i="1"/>
  <c r="K320" i="1"/>
  <c r="AB319" i="1"/>
  <c r="AA319" i="1"/>
  <c r="Z319" i="1"/>
  <c r="X319" i="1"/>
  <c r="V319" i="1" a="1"/>
  <c r="V319" i="1"/>
  <c r="T319" i="1"/>
  <c r="Q319" i="1"/>
  <c r="K319" i="1"/>
  <c r="AB318" i="1"/>
  <c r="AA318" i="1"/>
  <c r="Z318" i="1"/>
  <c r="X318" i="1"/>
  <c r="V318" i="1" a="1"/>
  <c r="V318" i="1"/>
  <c r="T318" i="1"/>
  <c r="K318" i="1"/>
  <c r="AB317" i="1"/>
  <c r="AA317" i="1"/>
  <c r="Z317" i="1"/>
  <c r="X317" i="1"/>
  <c r="V317" i="1" a="1"/>
  <c r="V317" i="1"/>
  <c r="T317" i="1"/>
  <c r="Q317" i="1"/>
  <c r="K317" i="1"/>
  <c r="AB316" i="1"/>
  <c r="AA316" i="1"/>
  <c r="Z316" i="1"/>
  <c r="X316" i="1"/>
  <c r="V316" i="1" a="1"/>
  <c r="V316" i="1"/>
  <c r="T316" i="1"/>
  <c r="Q316" i="1"/>
  <c r="K316" i="1"/>
  <c r="AB315" i="1"/>
  <c r="AA315" i="1"/>
  <c r="Z315" i="1"/>
  <c r="X315" i="1"/>
  <c r="V315" i="1" a="1"/>
  <c r="V315" i="1"/>
  <c r="T315" i="1"/>
  <c r="Q315" i="1"/>
  <c r="K315" i="1"/>
  <c r="AB314" i="1"/>
  <c r="AA314" i="1"/>
  <c r="Z314" i="1"/>
  <c r="X314" i="1"/>
  <c r="V314" i="1" a="1"/>
  <c r="V314" i="1"/>
  <c r="T314" i="1"/>
  <c r="K314" i="1"/>
  <c r="AB313" i="1"/>
  <c r="AA313" i="1"/>
  <c r="Z313" i="1"/>
  <c r="X313" i="1"/>
  <c r="V313" i="1" a="1"/>
  <c r="V313" i="1"/>
  <c r="T313" i="1"/>
  <c r="Q313" i="1"/>
  <c r="K313" i="1"/>
  <c r="AB312" i="1"/>
  <c r="AA312" i="1"/>
  <c r="Z312" i="1"/>
  <c r="X312" i="1"/>
  <c r="V312" i="1" a="1"/>
  <c r="V312" i="1"/>
  <c r="T312" i="1"/>
  <c r="K312" i="1"/>
  <c r="AB311" i="1"/>
  <c r="AA311" i="1"/>
  <c r="Z311" i="1"/>
  <c r="X311" i="1"/>
  <c r="V311" i="1" a="1"/>
  <c r="V311" i="1"/>
  <c r="T311" i="1"/>
  <c r="Q311" i="1"/>
  <c r="K311" i="1"/>
  <c r="AB310" i="1"/>
  <c r="AA310" i="1"/>
  <c r="Z310" i="1"/>
  <c r="X310" i="1"/>
  <c r="V310" i="1" a="1"/>
  <c r="V310" i="1"/>
  <c r="T310" i="1"/>
  <c r="Q310" i="1"/>
  <c r="K310" i="1"/>
  <c r="AB309" i="1"/>
  <c r="AA309" i="1"/>
  <c r="Z309" i="1"/>
  <c r="X309" i="1"/>
  <c r="V309" i="1" a="1"/>
  <c r="V309" i="1"/>
  <c r="T309" i="1"/>
  <c r="K309" i="1"/>
  <c r="AB308" i="1"/>
  <c r="AA308" i="1"/>
  <c r="Z308" i="1"/>
  <c r="X308" i="1"/>
  <c r="V308" i="1" a="1"/>
  <c r="V308" i="1"/>
  <c r="T308" i="1"/>
  <c r="Q308" i="1"/>
  <c r="K308" i="1"/>
  <c r="AB307" i="1"/>
  <c r="AA307" i="1"/>
  <c r="Z307" i="1"/>
  <c r="X307" i="1"/>
  <c r="V307" i="1" a="1"/>
  <c r="V307" i="1"/>
  <c r="T307" i="1"/>
  <c r="K307" i="1"/>
  <c r="AB306" i="1"/>
  <c r="AA306" i="1"/>
  <c r="Z306" i="1"/>
  <c r="X306" i="1"/>
  <c r="V306" i="1" a="1"/>
  <c r="V306" i="1"/>
  <c r="T306" i="1"/>
  <c r="Q306" i="1"/>
  <c r="K306" i="1"/>
  <c r="AB305" i="1"/>
  <c r="AA305" i="1"/>
  <c r="Z305" i="1"/>
  <c r="X305" i="1"/>
  <c r="V305" i="1" a="1"/>
  <c r="V305" i="1"/>
  <c r="T305" i="1"/>
  <c r="Q305" i="1"/>
  <c r="K305" i="1"/>
  <c r="AB304" i="1"/>
  <c r="AA304" i="1"/>
  <c r="Z304" i="1"/>
  <c r="X304" i="1"/>
  <c r="V304" i="1" a="1"/>
  <c r="V304" i="1"/>
  <c r="T304" i="1"/>
  <c r="K304" i="1"/>
  <c r="AB303" i="1"/>
  <c r="AA303" i="1"/>
  <c r="Z303" i="1"/>
  <c r="X303" i="1"/>
  <c r="V303" i="1" a="1"/>
  <c r="V303" i="1"/>
  <c r="T303" i="1"/>
  <c r="Q303" i="1"/>
  <c r="K303" i="1"/>
  <c r="AB302" i="1"/>
  <c r="AA302" i="1"/>
  <c r="Z302" i="1"/>
  <c r="X302" i="1"/>
  <c r="V302" i="1" a="1"/>
  <c r="V302" i="1"/>
  <c r="T302" i="1"/>
  <c r="K302" i="1"/>
  <c r="AB301" i="1"/>
  <c r="AA301" i="1"/>
  <c r="Z301" i="1"/>
  <c r="X301" i="1"/>
  <c r="V301" i="1" a="1"/>
  <c r="V301" i="1"/>
  <c r="T301" i="1"/>
  <c r="Q301" i="1"/>
  <c r="K301" i="1"/>
  <c r="AB300" i="1"/>
  <c r="AA300" i="1"/>
  <c r="Z300" i="1"/>
  <c r="X300" i="1"/>
  <c r="V300" i="1" a="1"/>
  <c r="V300" i="1"/>
  <c r="T300" i="1"/>
  <c r="K300" i="1"/>
  <c r="AB299" i="1"/>
  <c r="AA299" i="1"/>
  <c r="Z299" i="1"/>
  <c r="X299" i="1"/>
  <c r="V299" i="1" a="1"/>
  <c r="V299" i="1"/>
  <c r="T299" i="1"/>
  <c r="Q299" i="1"/>
  <c r="K299" i="1"/>
  <c r="AB298" i="1"/>
  <c r="AA298" i="1"/>
  <c r="Z298" i="1"/>
  <c r="X298" i="1"/>
  <c r="V298" i="1" a="1"/>
  <c r="V298" i="1"/>
  <c r="T298" i="1"/>
  <c r="K298" i="1"/>
  <c r="AB297" i="1"/>
  <c r="AA297" i="1"/>
  <c r="Z297" i="1"/>
  <c r="X297" i="1"/>
  <c r="V297" i="1" a="1"/>
  <c r="V297" i="1"/>
  <c r="T297" i="1"/>
  <c r="K297" i="1"/>
  <c r="AB296" i="1"/>
  <c r="AA296" i="1"/>
  <c r="Z296" i="1"/>
  <c r="X296" i="1"/>
  <c r="V296" i="1" a="1"/>
  <c r="V296" i="1"/>
  <c r="T296" i="1"/>
  <c r="K296" i="1"/>
  <c r="AB295" i="1"/>
  <c r="AA295" i="1"/>
  <c r="Z295" i="1"/>
  <c r="X295" i="1"/>
  <c r="V295" i="1" a="1"/>
  <c r="V295" i="1"/>
  <c r="T295" i="1"/>
  <c r="K295" i="1"/>
  <c r="AB294" i="1"/>
  <c r="AA294" i="1"/>
  <c r="Z294" i="1"/>
  <c r="X294" i="1"/>
  <c r="V294" i="1" a="1"/>
  <c r="V294" i="1"/>
  <c r="T294" i="1"/>
  <c r="Q294" i="1"/>
  <c r="K294" i="1"/>
  <c r="AB293" i="1"/>
  <c r="AA293" i="1"/>
  <c r="Z293" i="1"/>
  <c r="X293" i="1"/>
  <c r="V293" i="1" a="1"/>
  <c r="V293" i="1"/>
  <c r="T293" i="1"/>
  <c r="K293" i="1"/>
  <c r="AB292" i="1"/>
  <c r="AA292" i="1"/>
  <c r="Z292" i="1"/>
  <c r="X292" i="1"/>
  <c r="V292" i="1" a="1"/>
  <c r="V292" i="1"/>
  <c r="T292" i="1"/>
  <c r="Q292" i="1"/>
  <c r="K292" i="1"/>
  <c r="AB291" i="1"/>
  <c r="AA291" i="1"/>
  <c r="Z291" i="1"/>
  <c r="X291" i="1"/>
  <c r="V291" i="1" a="1"/>
  <c r="V291" i="1"/>
  <c r="T291" i="1"/>
  <c r="K291" i="1"/>
  <c r="AB290" i="1"/>
  <c r="AA290" i="1"/>
  <c r="Z290" i="1"/>
  <c r="X290" i="1"/>
  <c r="V290" i="1" a="1"/>
  <c r="V290" i="1"/>
  <c r="T290" i="1"/>
  <c r="Q290" i="1"/>
  <c r="K290" i="1"/>
  <c r="AB289" i="1"/>
  <c r="AA289" i="1"/>
  <c r="Z289" i="1"/>
  <c r="X289" i="1"/>
  <c r="V289" i="1" a="1"/>
  <c r="V289" i="1"/>
  <c r="T289" i="1"/>
  <c r="Q289" i="1"/>
  <c r="K289" i="1"/>
  <c r="AB288" i="1"/>
  <c r="AA288" i="1"/>
  <c r="Z288" i="1"/>
  <c r="X288" i="1"/>
  <c r="V288" i="1" a="1"/>
  <c r="V288" i="1"/>
  <c r="T288" i="1"/>
  <c r="K288" i="1"/>
  <c r="AB287" i="1"/>
  <c r="AA287" i="1"/>
  <c r="Z287" i="1"/>
  <c r="X287" i="1"/>
  <c r="V287" i="1" a="1"/>
  <c r="V287" i="1"/>
  <c r="T287" i="1"/>
  <c r="K287" i="1"/>
  <c r="AB286" i="1"/>
  <c r="AA286" i="1"/>
  <c r="Z286" i="1"/>
  <c r="X286" i="1"/>
  <c r="V286" i="1" a="1"/>
  <c r="V286" i="1"/>
  <c r="T286" i="1"/>
  <c r="Q286" i="1"/>
  <c r="K286" i="1"/>
  <c r="AB285" i="1"/>
  <c r="AA285" i="1"/>
  <c r="Z285" i="1"/>
  <c r="X285" i="1"/>
  <c r="V285" i="1" a="1"/>
  <c r="V285" i="1"/>
  <c r="T285" i="1"/>
  <c r="K285" i="1"/>
  <c r="AB284" i="1"/>
  <c r="AA284" i="1"/>
  <c r="Z284" i="1"/>
  <c r="X284" i="1"/>
  <c r="V284" i="1" a="1"/>
  <c r="V284" i="1"/>
  <c r="T284" i="1"/>
  <c r="K284" i="1"/>
  <c r="AB283" i="1"/>
  <c r="AA283" i="1"/>
  <c r="Z283" i="1"/>
  <c r="X283" i="1"/>
  <c r="V283" i="1" a="1"/>
  <c r="V283" i="1"/>
  <c r="T283" i="1"/>
  <c r="K283" i="1"/>
  <c r="AB282" i="1"/>
  <c r="AA282" i="1"/>
  <c r="Z282" i="1"/>
  <c r="X282" i="1"/>
  <c r="V282" i="1" a="1"/>
  <c r="V282" i="1"/>
  <c r="T282" i="1"/>
  <c r="Q282" i="1"/>
  <c r="K282" i="1"/>
  <c r="AB281" i="1"/>
  <c r="AA281" i="1"/>
  <c r="Z281" i="1"/>
  <c r="X281" i="1"/>
  <c r="V281" i="1" a="1"/>
  <c r="V281" i="1"/>
  <c r="T281" i="1"/>
  <c r="Q281" i="1"/>
  <c r="K281" i="1"/>
  <c r="AB280" i="1"/>
  <c r="AA280" i="1"/>
  <c r="Z280" i="1"/>
  <c r="X280" i="1"/>
  <c r="V280" i="1" a="1"/>
  <c r="V280" i="1"/>
  <c r="T280" i="1"/>
  <c r="Q280" i="1"/>
  <c r="K280" i="1"/>
  <c r="AB279" i="1"/>
  <c r="AA279" i="1"/>
  <c r="Z279" i="1"/>
  <c r="X279" i="1"/>
  <c r="V279" i="1" a="1"/>
  <c r="V279" i="1"/>
  <c r="T279" i="1"/>
  <c r="Q279" i="1"/>
  <c r="K279" i="1"/>
  <c r="AB278" i="1"/>
  <c r="AA278" i="1"/>
  <c r="Z278" i="1"/>
  <c r="X278" i="1"/>
  <c r="V278" i="1" a="1"/>
  <c r="V278" i="1"/>
  <c r="T278" i="1"/>
  <c r="K278" i="1"/>
  <c r="AB277" i="1"/>
  <c r="AA277" i="1"/>
  <c r="Z277" i="1"/>
  <c r="X277" i="1"/>
  <c r="V277" i="1" a="1"/>
  <c r="V277" i="1"/>
  <c r="T277" i="1"/>
  <c r="Q277" i="1"/>
  <c r="K277" i="1"/>
  <c r="AB276" i="1"/>
  <c r="AA276" i="1"/>
  <c r="Z276" i="1"/>
  <c r="X276" i="1"/>
  <c r="V276" i="1" a="1"/>
  <c r="V276" i="1"/>
  <c r="T276" i="1"/>
  <c r="Q276" i="1"/>
  <c r="K276" i="1"/>
  <c r="AB275" i="1"/>
  <c r="AA275" i="1"/>
  <c r="Z275" i="1"/>
  <c r="X275" i="1"/>
  <c r="V275" i="1" a="1"/>
  <c r="V275" i="1"/>
  <c r="T275" i="1"/>
  <c r="K275" i="1"/>
  <c r="AB274" i="1"/>
  <c r="AA274" i="1"/>
  <c r="Z274" i="1"/>
  <c r="X274" i="1"/>
  <c r="V274" i="1" a="1"/>
  <c r="V274" i="1"/>
  <c r="T274" i="1"/>
  <c r="Q274" i="1"/>
  <c r="K274" i="1"/>
  <c r="AB273" i="1"/>
  <c r="AA273" i="1"/>
  <c r="Z273" i="1"/>
  <c r="X273" i="1"/>
  <c r="V273" i="1" a="1"/>
  <c r="V273" i="1"/>
  <c r="T273" i="1"/>
  <c r="Q273" i="1"/>
  <c r="K273" i="1"/>
  <c r="AB272" i="1"/>
  <c r="AA272" i="1"/>
  <c r="Z272" i="1"/>
  <c r="X272" i="1"/>
  <c r="V272" i="1" a="1"/>
  <c r="V272" i="1"/>
  <c r="T272" i="1"/>
  <c r="K272" i="1"/>
  <c r="AB271" i="1"/>
  <c r="AA271" i="1"/>
  <c r="Z271" i="1"/>
  <c r="X271" i="1"/>
  <c r="V271" i="1" a="1"/>
  <c r="V271" i="1"/>
  <c r="T271" i="1"/>
  <c r="K271" i="1"/>
  <c r="AB270" i="1"/>
  <c r="AA270" i="1"/>
  <c r="Z270" i="1"/>
  <c r="X270" i="1"/>
  <c r="V270" i="1" a="1"/>
  <c r="V270" i="1"/>
  <c r="T270" i="1"/>
  <c r="Q270" i="1"/>
  <c r="K270" i="1"/>
  <c r="AB269" i="1"/>
  <c r="AA269" i="1"/>
  <c r="Z269" i="1"/>
  <c r="X269" i="1"/>
  <c r="V269" i="1" a="1"/>
  <c r="V269" i="1"/>
  <c r="T269" i="1"/>
  <c r="Q269" i="1"/>
  <c r="K269" i="1"/>
  <c r="AB268" i="1"/>
  <c r="AA268" i="1"/>
  <c r="Z268" i="1"/>
  <c r="X268" i="1"/>
  <c r="V268" i="1" a="1"/>
  <c r="V268" i="1"/>
  <c r="T268" i="1"/>
  <c r="Q268" i="1"/>
  <c r="K268" i="1"/>
  <c r="AB267" i="1"/>
  <c r="AA267" i="1"/>
  <c r="Z267" i="1"/>
  <c r="X267" i="1"/>
  <c r="V267" i="1" a="1"/>
  <c r="V267" i="1"/>
  <c r="T267" i="1"/>
  <c r="Q267" i="1"/>
  <c r="K267" i="1"/>
  <c r="AB266" i="1"/>
  <c r="AA266" i="1"/>
  <c r="Z266" i="1"/>
  <c r="X266" i="1"/>
  <c r="V266" i="1" a="1"/>
  <c r="V266" i="1"/>
  <c r="T266" i="1"/>
  <c r="K266" i="1"/>
  <c r="AB265" i="1"/>
  <c r="AA265" i="1"/>
  <c r="Z265" i="1"/>
  <c r="X265" i="1"/>
  <c r="V265" i="1" a="1"/>
  <c r="V265" i="1"/>
  <c r="T265" i="1"/>
  <c r="Q265" i="1"/>
  <c r="K265" i="1"/>
  <c r="AB264" i="1"/>
  <c r="AA264" i="1"/>
  <c r="Z264" i="1"/>
  <c r="X264" i="1"/>
  <c r="V264" i="1" a="1"/>
  <c r="V264" i="1"/>
  <c r="T264" i="1"/>
  <c r="Q264" i="1"/>
  <c r="K264" i="1"/>
  <c r="AB263" i="1"/>
  <c r="AA263" i="1"/>
  <c r="Z263" i="1"/>
  <c r="X263" i="1"/>
  <c r="V263" i="1" a="1"/>
  <c r="V263" i="1"/>
  <c r="T263" i="1"/>
  <c r="Q263" i="1"/>
  <c r="K263" i="1"/>
  <c r="AB262" i="1"/>
  <c r="AA262" i="1"/>
  <c r="Z262" i="1"/>
  <c r="X262" i="1"/>
  <c r="V262" i="1" a="1"/>
  <c r="V262" i="1"/>
  <c r="T262" i="1"/>
  <c r="Q262" i="1"/>
  <c r="K262" i="1"/>
  <c r="AB261" i="1"/>
  <c r="AA261" i="1"/>
  <c r="Z261" i="1"/>
  <c r="X261" i="1"/>
  <c r="V261" i="1" a="1"/>
  <c r="V261" i="1"/>
  <c r="T261" i="1"/>
  <c r="Q261" i="1"/>
  <c r="K261" i="1"/>
  <c r="AB260" i="1"/>
  <c r="AA260" i="1"/>
  <c r="Z260" i="1"/>
  <c r="X260" i="1"/>
  <c r="V260" i="1" a="1"/>
  <c r="V260" i="1"/>
  <c r="T260" i="1"/>
  <c r="Q260" i="1"/>
  <c r="K260" i="1"/>
  <c r="AB259" i="1"/>
  <c r="AA259" i="1"/>
  <c r="Z259" i="1"/>
  <c r="X259" i="1"/>
  <c r="V259" i="1" a="1"/>
  <c r="V259" i="1"/>
  <c r="T259" i="1"/>
  <c r="Q259" i="1"/>
  <c r="K259" i="1"/>
  <c r="AB258" i="1"/>
  <c r="AA258" i="1"/>
  <c r="Z258" i="1"/>
  <c r="X258" i="1"/>
  <c r="V258" i="1" a="1"/>
  <c r="V258" i="1"/>
  <c r="T258" i="1"/>
  <c r="Q258" i="1"/>
  <c r="K258" i="1"/>
  <c r="AB257" i="1"/>
  <c r="AA257" i="1"/>
  <c r="Z257" i="1"/>
  <c r="X257" i="1"/>
  <c r="V257" i="1" a="1"/>
  <c r="V257" i="1"/>
  <c r="T257" i="1"/>
  <c r="K257" i="1"/>
  <c r="AB256" i="1"/>
  <c r="AA256" i="1"/>
  <c r="Z256" i="1"/>
  <c r="X256" i="1"/>
  <c r="V256" i="1" a="1"/>
  <c r="V256" i="1"/>
  <c r="T256" i="1"/>
  <c r="K256" i="1"/>
  <c r="AB255" i="1"/>
  <c r="AA255" i="1"/>
  <c r="Z255" i="1"/>
  <c r="X255" i="1"/>
  <c r="V255" i="1" a="1"/>
  <c r="V255" i="1"/>
  <c r="T255" i="1"/>
  <c r="Q255" i="1"/>
  <c r="K255" i="1"/>
  <c r="AB254" i="1"/>
  <c r="AA254" i="1"/>
  <c r="Z254" i="1"/>
  <c r="X254" i="1"/>
  <c r="V254" i="1" a="1"/>
  <c r="V254" i="1"/>
  <c r="T254" i="1"/>
  <c r="K254" i="1"/>
  <c r="AB253" i="1"/>
  <c r="AA253" i="1"/>
  <c r="Z253" i="1"/>
  <c r="X253" i="1"/>
  <c r="V253" i="1" a="1"/>
  <c r="V253" i="1"/>
  <c r="T253" i="1"/>
  <c r="Q253" i="1"/>
  <c r="K253" i="1"/>
  <c r="AB252" i="1"/>
  <c r="AA252" i="1"/>
  <c r="Z252" i="1"/>
  <c r="X252" i="1"/>
  <c r="V252" i="1" a="1"/>
  <c r="V252" i="1"/>
  <c r="T252" i="1"/>
  <c r="Q252" i="1"/>
  <c r="K252" i="1"/>
  <c r="AB251" i="1"/>
  <c r="AA251" i="1"/>
  <c r="Z251" i="1"/>
  <c r="X251" i="1"/>
  <c r="V251" i="1" a="1"/>
  <c r="V251" i="1"/>
  <c r="T251" i="1"/>
  <c r="Q251" i="1"/>
  <c r="K251" i="1"/>
  <c r="AB250" i="1"/>
  <c r="AA250" i="1"/>
  <c r="Z250" i="1"/>
  <c r="X250" i="1"/>
  <c r="V250" i="1" a="1"/>
  <c r="V250" i="1"/>
  <c r="T250" i="1"/>
  <c r="Q250" i="1"/>
  <c r="K250" i="1"/>
  <c r="AB249" i="1"/>
  <c r="AA249" i="1"/>
  <c r="Z249" i="1"/>
  <c r="X249" i="1"/>
  <c r="V249" i="1" a="1"/>
  <c r="V249" i="1"/>
  <c r="T249" i="1"/>
  <c r="Q249" i="1"/>
  <c r="K249" i="1"/>
  <c r="AB248" i="1"/>
  <c r="AA248" i="1"/>
  <c r="Z248" i="1"/>
  <c r="X248" i="1"/>
  <c r="V248" i="1" a="1"/>
  <c r="V248" i="1"/>
  <c r="T248" i="1"/>
  <c r="Q248" i="1"/>
  <c r="K248" i="1"/>
  <c r="AB247" i="1"/>
  <c r="AA247" i="1"/>
  <c r="Z247" i="1"/>
  <c r="X247" i="1"/>
  <c r="V247" i="1" a="1"/>
  <c r="V247" i="1"/>
  <c r="T247" i="1"/>
  <c r="Q247" i="1"/>
  <c r="K247" i="1"/>
  <c r="AB246" i="1"/>
  <c r="AA246" i="1"/>
  <c r="Z246" i="1"/>
  <c r="X246" i="1"/>
  <c r="V246" i="1" a="1"/>
  <c r="V246" i="1"/>
  <c r="T246" i="1"/>
  <c r="K246" i="1"/>
  <c r="AB245" i="1"/>
  <c r="AA245" i="1"/>
  <c r="Z245" i="1"/>
  <c r="X245" i="1"/>
  <c r="V245" i="1" a="1"/>
  <c r="V245" i="1"/>
  <c r="T245" i="1"/>
  <c r="Q245" i="1"/>
  <c r="K245" i="1"/>
  <c r="AB244" i="1"/>
  <c r="AA244" i="1"/>
  <c r="Z244" i="1"/>
  <c r="X244" i="1"/>
  <c r="V244" i="1" a="1"/>
  <c r="V244" i="1"/>
  <c r="T244" i="1"/>
  <c r="Q244" i="1"/>
  <c r="K244" i="1"/>
  <c r="AB243" i="1"/>
  <c r="AA243" i="1"/>
  <c r="Z243" i="1"/>
  <c r="X243" i="1"/>
  <c r="V243" i="1" a="1"/>
  <c r="V243" i="1"/>
  <c r="T243" i="1"/>
  <c r="Q243" i="1"/>
  <c r="K243" i="1"/>
  <c r="AB242" i="1"/>
  <c r="AA242" i="1"/>
  <c r="Z242" i="1"/>
  <c r="X242" i="1"/>
  <c r="V242" i="1" a="1"/>
  <c r="V242" i="1"/>
  <c r="T242" i="1"/>
  <c r="Q242" i="1"/>
  <c r="K242" i="1"/>
  <c r="AB241" i="1"/>
  <c r="AA241" i="1"/>
  <c r="Z241" i="1"/>
  <c r="X241" i="1"/>
  <c r="V241" i="1" a="1"/>
  <c r="V241" i="1"/>
  <c r="T241" i="1"/>
  <c r="K241" i="1"/>
  <c r="AB240" i="1"/>
  <c r="AA240" i="1"/>
  <c r="Z240" i="1"/>
  <c r="X240" i="1"/>
  <c r="V240" i="1" a="1"/>
  <c r="V240" i="1"/>
  <c r="T240" i="1"/>
  <c r="K240" i="1"/>
  <c r="AB239" i="1"/>
  <c r="AA239" i="1"/>
  <c r="Z239" i="1"/>
  <c r="X239" i="1"/>
  <c r="V239" i="1" a="1"/>
  <c r="V239" i="1"/>
  <c r="T239" i="1"/>
  <c r="Q239" i="1"/>
  <c r="K239" i="1"/>
  <c r="AB238" i="1"/>
  <c r="AA238" i="1"/>
  <c r="Z238" i="1"/>
  <c r="X238" i="1"/>
  <c r="V238" i="1" a="1"/>
  <c r="V238" i="1"/>
  <c r="T238" i="1"/>
  <c r="K238" i="1"/>
  <c r="AB237" i="1"/>
  <c r="AA237" i="1"/>
  <c r="Z237" i="1"/>
  <c r="X237" i="1"/>
  <c r="V237" i="1" a="1"/>
  <c r="V237" i="1"/>
  <c r="T237" i="1"/>
  <c r="Q237" i="1"/>
  <c r="K237" i="1"/>
  <c r="AB236" i="1"/>
  <c r="AA236" i="1"/>
  <c r="Z236" i="1"/>
  <c r="X236" i="1"/>
  <c r="V236" i="1" a="1"/>
  <c r="V236" i="1"/>
  <c r="T236" i="1"/>
  <c r="Q236" i="1"/>
  <c r="K236" i="1"/>
  <c r="AB235" i="1"/>
  <c r="AA235" i="1"/>
  <c r="Z235" i="1"/>
  <c r="X235" i="1"/>
  <c r="V235" i="1" a="1"/>
  <c r="V235" i="1"/>
  <c r="T235" i="1"/>
  <c r="Q235" i="1"/>
  <c r="K235" i="1"/>
  <c r="AB234" i="1"/>
  <c r="AA234" i="1"/>
  <c r="Z234" i="1"/>
  <c r="X234" i="1"/>
  <c r="V234" i="1" a="1"/>
  <c r="V234" i="1"/>
  <c r="T234" i="1"/>
  <c r="Q234" i="1"/>
  <c r="K234" i="1"/>
  <c r="AB233" i="1"/>
  <c r="AA233" i="1"/>
  <c r="Z233" i="1"/>
  <c r="X233" i="1"/>
  <c r="V233" i="1" a="1"/>
  <c r="V233" i="1"/>
  <c r="T233" i="1"/>
  <c r="Q233" i="1"/>
  <c r="K233" i="1"/>
  <c r="AB232" i="1"/>
  <c r="AA232" i="1"/>
  <c r="Z232" i="1"/>
  <c r="X232" i="1"/>
  <c r="V232" i="1" a="1"/>
  <c r="V232" i="1"/>
  <c r="T232" i="1"/>
  <c r="K232" i="1"/>
  <c r="AB231" i="1"/>
  <c r="AA231" i="1"/>
  <c r="Z231" i="1"/>
  <c r="X231" i="1"/>
  <c r="V231" i="1" a="1"/>
  <c r="V231" i="1"/>
  <c r="T231" i="1"/>
  <c r="K231" i="1"/>
  <c r="AB230" i="1"/>
  <c r="AA230" i="1"/>
  <c r="Z230" i="1"/>
  <c r="X230" i="1"/>
  <c r="V230" i="1" a="1"/>
  <c r="V230" i="1"/>
  <c r="T230" i="1"/>
  <c r="Q230" i="1"/>
  <c r="K230" i="1"/>
  <c r="AB229" i="1"/>
  <c r="AA229" i="1"/>
  <c r="Z229" i="1"/>
  <c r="X229" i="1"/>
  <c r="V229" i="1" a="1"/>
  <c r="V229" i="1"/>
  <c r="T229" i="1"/>
  <c r="Q229" i="1"/>
  <c r="K229" i="1"/>
  <c r="AB228" i="1"/>
  <c r="AA228" i="1"/>
  <c r="Z228" i="1"/>
  <c r="X228" i="1"/>
  <c r="V228" i="1" a="1"/>
  <c r="V228" i="1" s="1"/>
  <c r="T228" i="1"/>
  <c r="Q228" i="1"/>
  <c r="K228" i="1"/>
  <c r="AB227" i="1"/>
  <c r="AA227" i="1"/>
  <c r="Z227" i="1"/>
  <c r="X227" i="1"/>
  <c r="V227" i="1" a="1"/>
  <c r="V227" i="1" s="1"/>
  <c r="T227" i="1"/>
  <c r="Q227" i="1"/>
  <c r="K227" i="1"/>
  <c r="AB226" i="1"/>
  <c r="AA226" i="1"/>
  <c r="Z226" i="1"/>
  <c r="X226" i="1"/>
  <c r="V226" i="1" a="1"/>
  <c r="V226" i="1" s="1"/>
  <c r="T226" i="1"/>
  <c r="Q226" i="1"/>
  <c r="K226" i="1"/>
  <c r="AB225" i="1"/>
  <c r="AA225" i="1"/>
  <c r="Z225" i="1"/>
  <c r="X225" i="1"/>
  <c r="V225" i="1" a="1"/>
  <c r="V225" i="1" s="1"/>
  <c r="T225" i="1"/>
  <c r="Q225" i="1"/>
  <c r="K225" i="1"/>
  <c r="AB224" i="1"/>
  <c r="AA224" i="1"/>
  <c r="Z224" i="1"/>
  <c r="X224" i="1"/>
  <c r="V224" i="1" a="1"/>
  <c r="V224" i="1" s="1"/>
  <c r="T224" i="1"/>
  <c r="Q224" i="1"/>
  <c r="K224" i="1"/>
  <c r="AB223" i="1"/>
  <c r="AA223" i="1"/>
  <c r="Z223" i="1"/>
  <c r="X223" i="1"/>
  <c r="V223" i="1" a="1"/>
  <c r="V223" i="1" s="1"/>
  <c r="T223" i="1"/>
  <c r="Q223" i="1"/>
  <c r="K223" i="1"/>
  <c r="AB222" i="1"/>
  <c r="AA222" i="1"/>
  <c r="Z222" i="1"/>
  <c r="X222" i="1"/>
  <c r="V222" i="1" a="1"/>
  <c r="V222" i="1" s="1"/>
  <c r="T222" i="1"/>
  <c r="Q222" i="1"/>
  <c r="K222" i="1"/>
  <c r="AB221" i="1"/>
  <c r="AA221" i="1"/>
  <c r="Z221" i="1"/>
  <c r="X221" i="1"/>
  <c r="V221" i="1" a="1"/>
  <c r="V221" i="1" s="1"/>
  <c r="T221" i="1"/>
  <c r="Q221" i="1"/>
  <c r="K221" i="1"/>
  <c r="AB220" i="1"/>
  <c r="AA220" i="1"/>
  <c r="Z220" i="1"/>
  <c r="X220" i="1"/>
  <c r="V220" i="1" a="1"/>
  <c r="V220" i="1" s="1"/>
  <c r="T220" i="1"/>
  <c r="Q220" i="1"/>
  <c r="K220" i="1"/>
  <c r="AB219" i="1"/>
  <c r="AA219" i="1"/>
  <c r="Z219" i="1"/>
  <c r="X219" i="1"/>
  <c r="V219" i="1" a="1"/>
  <c r="V219" i="1" s="1"/>
  <c r="T219" i="1"/>
  <c r="Q219" i="1"/>
  <c r="K219" i="1"/>
  <c r="AB218" i="1"/>
  <c r="AA218" i="1"/>
  <c r="Z218" i="1"/>
  <c r="X218" i="1"/>
  <c r="V218" i="1" a="1"/>
  <c r="V218" i="1" s="1"/>
  <c r="T218" i="1"/>
  <c r="K218" i="1"/>
  <c r="AB217" i="1"/>
  <c r="AA217" i="1"/>
  <c r="Z217" i="1"/>
  <c r="X217" i="1"/>
  <c r="V217" i="1" a="1"/>
  <c r="V217" i="1" s="1"/>
  <c r="T217" i="1"/>
  <c r="Q217" i="1"/>
  <c r="K217" i="1"/>
  <c r="AB216" i="1"/>
  <c r="AA216" i="1"/>
  <c r="Z216" i="1"/>
  <c r="X216" i="1"/>
  <c r="V216" i="1" a="1"/>
  <c r="V216" i="1" s="1"/>
  <c r="T216" i="1"/>
  <c r="Q216" i="1"/>
  <c r="K216" i="1"/>
  <c r="AB215" i="1"/>
  <c r="AA215" i="1"/>
  <c r="Z215" i="1"/>
  <c r="X215" i="1"/>
  <c r="V215" i="1" a="1"/>
  <c r="V215" i="1" s="1"/>
  <c r="T215" i="1"/>
  <c r="Q215" i="1"/>
  <c r="K215" i="1"/>
  <c r="AB214" i="1"/>
  <c r="AA214" i="1"/>
  <c r="Z214" i="1"/>
  <c r="X214" i="1"/>
  <c r="V214" i="1" a="1"/>
  <c r="V214" i="1" s="1"/>
  <c r="T214" i="1"/>
  <c r="Q214" i="1"/>
  <c r="K214" i="1"/>
  <c r="AB213" i="1"/>
  <c r="AA213" i="1"/>
  <c r="Z213" i="1"/>
  <c r="X213" i="1"/>
  <c r="V213" i="1" a="1"/>
  <c r="V213" i="1" s="1"/>
  <c r="T213" i="1"/>
  <c r="Q213" i="1"/>
  <c r="K213" i="1"/>
  <c r="AB212" i="1"/>
  <c r="AA212" i="1"/>
  <c r="Z212" i="1"/>
  <c r="X212" i="1"/>
  <c r="V212" i="1" a="1"/>
  <c r="V212" i="1" s="1"/>
  <c r="T212" i="1"/>
  <c r="Q212" i="1"/>
  <c r="K212" i="1"/>
  <c r="AB211" i="1"/>
  <c r="AA211" i="1"/>
  <c r="Z211" i="1"/>
  <c r="X211" i="1"/>
  <c r="V211" i="1" a="1"/>
  <c r="V211" i="1" s="1"/>
  <c r="T211" i="1"/>
  <c r="Q211" i="1"/>
  <c r="K211" i="1"/>
  <c r="AB210" i="1"/>
  <c r="AA210" i="1"/>
  <c r="Z210" i="1"/>
  <c r="X210" i="1"/>
  <c r="V210" i="1" a="1"/>
  <c r="V210" i="1" s="1"/>
  <c r="T210" i="1"/>
  <c r="Q210" i="1"/>
  <c r="K210" i="1"/>
  <c r="AB209" i="1"/>
  <c r="AA209" i="1"/>
  <c r="Z209" i="1"/>
  <c r="X209" i="1"/>
  <c r="V209" i="1" a="1"/>
  <c r="V209" i="1" s="1"/>
  <c r="T209" i="1"/>
  <c r="K209" i="1"/>
  <c r="AB208" i="1"/>
  <c r="AA208" i="1"/>
  <c r="Z208" i="1"/>
  <c r="X208" i="1"/>
  <c r="V208" i="1" a="1"/>
  <c r="V208" i="1" s="1"/>
  <c r="T208" i="1"/>
  <c r="K208" i="1"/>
  <c r="AB207" i="1"/>
  <c r="AA207" i="1"/>
  <c r="Z207" i="1"/>
  <c r="X207" i="1"/>
  <c r="V207" i="1" a="1"/>
  <c r="V207" i="1" s="1"/>
  <c r="T207" i="1"/>
  <c r="Q207" i="1"/>
  <c r="K207" i="1"/>
  <c r="AB206" i="1"/>
  <c r="AA206" i="1"/>
  <c r="Z206" i="1"/>
  <c r="X206" i="1"/>
  <c r="V206" i="1" a="1"/>
  <c r="V206" i="1" s="1"/>
  <c r="T206" i="1"/>
  <c r="K206" i="1"/>
  <c r="AB205" i="1"/>
  <c r="AA205" i="1"/>
  <c r="Z205" i="1"/>
  <c r="X205" i="1"/>
  <c r="V205" i="1" a="1"/>
  <c r="V205" i="1" s="1"/>
  <c r="T205" i="1"/>
  <c r="K205" i="1"/>
  <c r="AB204" i="1"/>
  <c r="AA204" i="1"/>
  <c r="Z204" i="1"/>
  <c r="X204" i="1"/>
  <c r="V204" i="1" a="1"/>
  <c r="V204" i="1" s="1"/>
  <c r="T204" i="1"/>
  <c r="Q204" i="1"/>
  <c r="K204" i="1"/>
  <c r="AB203" i="1"/>
  <c r="AA203" i="1"/>
  <c r="Z203" i="1"/>
  <c r="X203" i="1"/>
  <c r="V203" i="1" a="1"/>
  <c r="V203" i="1" s="1"/>
  <c r="T203" i="1"/>
  <c r="K203" i="1"/>
  <c r="AB202" i="1"/>
  <c r="AA202" i="1"/>
  <c r="Z202" i="1"/>
  <c r="X202" i="1"/>
  <c r="V202" i="1" a="1"/>
  <c r="V202" i="1" s="1"/>
  <c r="T202" i="1"/>
  <c r="Q202" i="1"/>
  <c r="K202" i="1"/>
  <c r="AB201" i="1"/>
  <c r="AA201" i="1"/>
  <c r="Z201" i="1"/>
  <c r="X201" i="1"/>
  <c r="V201" i="1" a="1"/>
  <c r="V201" i="1" s="1"/>
  <c r="T201" i="1"/>
  <c r="K201" i="1"/>
  <c r="AB200" i="1"/>
  <c r="AA200" i="1"/>
  <c r="Z200" i="1"/>
  <c r="X200" i="1"/>
  <c r="V200" i="1" a="1"/>
  <c r="V200" i="1" s="1"/>
  <c r="T200" i="1"/>
  <c r="Q200" i="1"/>
  <c r="K200" i="1"/>
  <c r="AB199" i="1"/>
  <c r="AA199" i="1"/>
  <c r="Z199" i="1"/>
  <c r="X199" i="1"/>
  <c r="V199" i="1" a="1"/>
  <c r="V199" i="1" s="1"/>
  <c r="T199" i="1"/>
  <c r="Q199" i="1"/>
  <c r="K199" i="1"/>
  <c r="AB198" i="1"/>
  <c r="AA198" i="1"/>
  <c r="Z198" i="1"/>
  <c r="X198" i="1"/>
  <c r="V198" i="1" a="1"/>
  <c r="V198" i="1" s="1"/>
  <c r="T198" i="1"/>
  <c r="Q198" i="1"/>
  <c r="K198" i="1"/>
  <c r="AB197" i="1"/>
  <c r="AA197" i="1"/>
  <c r="Z197" i="1"/>
  <c r="X197" i="1"/>
  <c r="V197" i="1" a="1"/>
  <c r="V197" i="1" s="1"/>
  <c r="T197" i="1"/>
  <c r="K197" i="1"/>
  <c r="AB196" i="1"/>
  <c r="AA196" i="1"/>
  <c r="Z196" i="1"/>
  <c r="X196" i="1"/>
  <c r="V196" i="1" a="1"/>
  <c r="V196" i="1" s="1"/>
  <c r="T196" i="1"/>
  <c r="K196" i="1"/>
  <c r="AB195" i="1"/>
  <c r="AA195" i="1"/>
  <c r="Z195" i="1"/>
  <c r="X195" i="1"/>
  <c r="V195" i="1" a="1"/>
  <c r="V195" i="1" s="1"/>
  <c r="T195" i="1"/>
  <c r="Q195" i="1"/>
  <c r="K195" i="1"/>
  <c r="AB194" i="1"/>
  <c r="AA194" i="1"/>
  <c r="Z194" i="1"/>
  <c r="X194" i="1"/>
  <c r="V194" i="1" a="1"/>
  <c r="V194" i="1" s="1"/>
  <c r="T194" i="1"/>
  <c r="Q194" i="1"/>
  <c r="K194" i="1"/>
  <c r="AB193" i="1"/>
  <c r="AA193" i="1"/>
  <c r="Z193" i="1"/>
  <c r="X193" i="1"/>
  <c r="V193" i="1" a="1"/>
  <c r="V193" i="1" s="1"/>
  <c r="T193" i="1"/>
  <c r="Q193" i="1"/>
  <c r="K193" i="1"/>
  <c r="AB192" i="1"/>
  <c r="AA192" i="1"/>
  <c r="Z192" i="1"/>
  <c r="X192" i="1"/>
  <c r="V192" i="1" a="1"/>
  <c r="V192" i="1" s="1"/>
  <c r="T192" i="1"/>
  <c r="Q192" i="1"/>
  <c r="K192" i="1"/>
  <c r="AB191" i="1"/>
  <c r="AA191" i="1"/>
  <c r="Z191" i="1"/>
  <c r="X191" i="1"/>
  <c r="V191" i="1" a="1"/>
  <c r="V191" i="1" s="1"/>
  <c r="T191" i="1"/>
  <c r="Q191" i="1"/>
  <c r="K191" i="1"/>
  <c r="AC190" i="1" a="1"/>
  <c r="AC190" i="1" s="1"/>
  <c r="AB190" i="1"/>
  <c r="AA190" i="1"/>
  <c r="Z190" i="1"/>
  <c r="Y190" i="1"/>
  <c r="X190" i="1"/>
  <c r="V190" i="1" a="1"/>
  <c r="V190" i="1" s="1"/>
  <c r="T190" i="1"/>
  <c r="Q190" i="1"/>
  <c r="O190" i="1"/>
  <c r="M190" i="1"/>
  <c r="K190" i="1"/>
  <c r="AB189" i="1"/>
  <c r="AA189" i="1"/>
  <c r="Z189" i="1"/>
  <c r="X189" i="1"/>
  <c r="V189" i="1" a="1"/>
  <c r="V189" i="1" s="1"/>
  <c r="T189" i="1"/>
  <c r="Q189" i="1"/>
  <c r="K189" i="1"/>
  <c r="AB188" i="1"/>
  <c r="AA188" i="1"/>
  <c r="Z188" i="1"/>
  <c r="X188" i="1"/>
  <c r="V188" i="1" a="1"/>
  <c r="V188" i="1" s="1"/>
  <c r="T188" i="1"/>
  <c r="Q188" i="1"/>
  <c r="K188" i="1"/>
  <c r="AB187" i="1"/>
  <c r="AA187" i="1"/>
  <c r="Z187" i="1"/>
  <c r="X187" i="1"/>
  <c r="V187" i="1" a="1"/>
  <c r="V187" i="1" s="1"/>
  <c r="T187" i="1"/>
  <c r="Q187" i="1"/>
  <c r="K187" i="1"/>
  <c r="AB186" i="1"/>
  <c r="AA186" i="1"/>
  <c r="Z186" i="1"/>
  <c r="X186" i="1"/>
  <c r="V186" i="1" a="1"/>
  <c r="V186" i="1" s="1"/>
  <c r="T186" i="1"/>
  <c r="Q186" i="1"/>
  <c r="K186" i="1"/>
  <c r="AB185" i="1"/>
  <c r="AA185" i="1"/>
  <c r="Z185" i="1"/>
  <c r="X185" i="1"/>
  <c r="V185" i="1" a="1"/>
  <c r="V185" i="1" s="1"/>
  <c r="T185" i="1"/>
  <c r="K185" i="1"/>
  <c r="AB184" i="1"/>
  <c r="AA184" i="1"/>
  <c r="Z184" i="1"/>
  <c r="X184" i="1"/>
  <c r="V184" i="1" a="1"/>
  <c r="V184" i="1" s="1"/>
  <c r="T184" i="1"/>
  <c r="Q184" i="1"/>
  <c r="K184" i="1"/>
  <c r="AB183" i="1"/>
  <c r="AA183" i="1"/>
  <c r="Z183" i="1"/>
  <c r="X183" i="1"/>
  <c r="V183" i="1" a="1"/>
  <c r="V183" i="1" s="1"/>
  <c r="T183" i="1"/>
  <c r="K183" i="1"/>
  <c r="AB182" i="1"/>
  <c r="AA182" i="1"/>
  <c r="Z182" i="1"/>
  <c r="X182" i="1"/>
  <c r="V182" i="1" a="1"/>
  <c r="V182" i="1" s="1"/>
  <c r="T182" i="1"/>
  <c r="K182" i="1"/>
  <c r="AB181" i="1"/>
  <c r="AA181" i="1"/>
  <c r="Z181" i="1"/>
  <c r="X181" i="1"/>
  <c r="V181" i="1" a="1"/>
  <c r="V181" i="1" s="1"/>
  <c r="T181" i="1"/>
  <c r="Q181" i="1"/>
  <c r="K181" i="1"/>
  <c r="AB180" i="1"/>
  <c r="AA180" i="1"/>
  <c r="Z180" i="1"/>
  <c r="X180" i="1"/>
  <c r="V180" i="1" a="1"/>
  <c r="V180" i="1" s="1"/>
  <c r="T180" i="1"/>
  <c r="Q180" i="1"/>
  <c r="K180" i="1"/>
  <c r="AB179" i="1"/>
  <c r="AA179" i="1"/>
  <c r="Z179" i="1"/>
  <c r="X179" i="1"/>
  <c r="V179" i="1" a="1"/>
  <c r="V179" i="1" s="1"/>
  <c r="T179" i="1"/>
  <c r="Q179" i="1"/>
  <c r="K179" i="1"/>
  <c r="AB178" i="1"/>
  <c r="AA178" i="1"/>
  <c r="Z178" i="1"/>
  <c r="X178" i="1"/>
  <c r="V178" i="1" a="1"/>
  <c r="V178" i="1" s="1"/>
  <c r="T178" i="1"/>
  <c r="Q178" i="1"/>
  <c r="K178" i="1"/>
  <c r="AB177" i="1"/>
  <c r="AA177" i="1"/>
  <c r="Z177" i="1"/>
  <c r="X177" i="1"/>
  <c r="V177" i="1" a="1"/>
  <c r="V177" i="1" s="1"/>
  <c r="T177" i="1"/>
  <c r="Q177" i="1"/>
  <c r="K177" i="1"/>
  <c r="AB176" i="1"/>
  <c r="AA176" i="1"/>
  <c r="Z176" i="1"/>
  <c r="X176" i="1"/>
  <c r="V176" i="1" a="1"/>
  <c r="V176" i="1" s="1"/>
  <c r="T176" i="1"/>
  <c r="K176" i="1"/>
  <c r="AB175" i="1"/>
  <c r="AA175" i="1"/>
  <c r="Z175" i="1"/>
  <c r="X175" i="1"/>
  <c r="V175" i="1" a="1"/>
  <c r="V175" i="1" s="1"/>
  <c r="T175" i="1"/>
  <c r="Q175" i="1"/>
  <c r="K175" i="1"/>
  <c r="AB174" i="1"/>
  <c r="AA174" i="1"/>
  <c r="Z174" i="1"/>
  <c r="X174" i="1"/>
  <c r="V174" i="1" a="1"/>
  <c r="V174" i="1" s="1"/>
  <c r="T174" i="1"/>
  <c r="K174" i="1"/>
  <c r="AB173" i="1"/>
  <c r="AA173" i="1"/>
  <c r="Z173" i="1"/>
  <c r="X173" i="1"/>
  <c r="V173" i="1" a="1"/>
  <c r="V173" i="1" s="1"/>
  <c r="T173" i="1"/>
  <c r="K173" i="1"/>
  <c r="AB172" i="1"/>
  <c r="AA172" i="1"/>
  <c r="Z172" i="1"/>
  <c r="X172" i="1"/>
  <c r="V172" i="1" a="1"/>
  <c r="V172" i="1" s="1"/>
  <c r="T172" i="1"/>
  <c r="Q172" i="1"/>
  <c r="K172" i="1"/>
  <c r="AB171" i="1"/>
  <c r="AA171" i="1"/>
  <c r="Z171" i="1"/>
  <c r="X171" i="1"/>
  <c r="V171" i="1" a="1"/>
  <c r="V171" i="1" s="1"/>
  <c r="T171" i="1"/>
  <c r="K171" i="1"/>
  <c r="AB170" i="1"/>
  <c r="AA170" i="1"/>
  <c r="Z170" i="1"/>
  <c r="X170" i="1"/>
  <c r="V170" i="1" a="1"/>
  <c r="V170" i="1" s="1"/>
  <c r="T170" i="1"/>
  <c r="Q170" i="1"/>
  <c r="K170" i="1"/>
  <c r="AB169" i="1"/>
  <c r="AA169" i="1"/>
  <c r="Z169" i="1"/>
  <c r="X169" i="1"/>
  <c r="V169" i="1" a="1"/>
  <c r="V169" i="1" s="1"/>
  <c r="T169" i="1"/>
  <c r="Q169" i="1"/>
  <c r="K169" i="1"/>
  <c r="AB168" i="1"/>
  <c r="AA168" i="1"/>
  <c r="Z168" i="1"/>
  <c r="X168" i="1"/>
  <c r="V168" i="1" a="1"/>
  <c r="V168" i="1" s="1"/>
  <c r="T168" i="1"/>
  <c r="K168" i="1"/>
  <c r="AB167" i="1"/>
  <c r="AA167" i="1"/>
  <c r="Z167" i="1"/>
  <c r="X167" i="1"/>
  <c r="V167" i="1" a="1"/>
  <c r="V167" i="1" s="1"/>
  <c r="T167" i="1"/>
  <c r="K167" i="1"/>
  <c r="AB166" i="1"/>
  <c r="AA166" i="1"/>
  <c r="Z166" i="1"/>
  <c r="X166" i="1"/>
  <c r="V166" i="1" a="1"/>
  <c r="V166" i="1" s="1"/>
  <c r="T166" i="1"/>
  <c r="Q166" i="1"/>
  <c r="K166" i="1"/>
  <c r="AB165" i="1"/>
  <c r="AA165" i="1"/>
  <c r="Z165" i="1"/>
  <c r="X165" i="1"/>
  <c r="V165" i="1" a="1"/>
  <c r="V165" i="1" s="1"/>
  <c r="T165" i="1"/>
  <c r="K165" i="1"/>
  <c r="AB164" i="1"/>
  <c r="AA164" i="1"/>
  <c r="Z164" i="1"/>
  <c r="X164" i="1"/>
  <c r="V164" i="1" a="1"/>
  <c r="V164" i="1" s="1"/>
  <c r="T164" i="1"/>
  <c r="K164" i="1"/>
  <c r="AB163" i="1"/>
  <c r="AA163" i="1"/>
  <c r="Z163" i="1"/>
  <c r="X163" i="1"/>
  <c r="V163" i="1" a="1"/>
  <c r="V163" i="1" s="1"/>
  <c r="T163" i="1"/>
  <c r="K163" i="1"/>
  <c r="AB162" i="1"/>
  <c r="AA162" i="1"/>
  <c r="Z162" i="1"/>
  <c r="X162" i="1"/>
  <c r="V162" i="1" a="1"/>
  <c r="V162" i="1" s="1"/>
  <c r="T162" i="1"/>
  <c r="Q162" i="1"/>
  <c r="K162" i="1"/>
  <c r="AB161" i="1"/>
  <c r="AA161" i="1"/>
  <c r="Z161" i="1"/>
  <c r="X161" i="1"/>
  <c r="V161" i="1" a="1"/>
  <c r="V161" i="1" s="1"/>
  <c r="T161" i="1"/>
  <c r="Q161" i="1"/>
  <c r="K161" i="1"/>
  <c r="AB160" i="1"/>
  <c r="AA160" i="1"/>
  <c r="Z160" i="1"/>
  <c r="X160" i="1"/>
  <c r="V160" i="1" a="1"/>
  <c r="V160" i="1" s="1"/>
  <c r="T160" i="1"/>
  <c r="K160" i="1"/>
  <c r="AB159" i="1"/>
  <c r="AA159" i="1"/>
  <c r="Z159" i="1"/>
  <c r="X159" i="1"/>
  <c r="V159" i="1" a="1"/>
  <c r="V159" i="1" s="1"/>
  <c r="T159" i="1"/>
  <c r="Q159" i="1"/>
  <c r="K159" i="1"/>
  <c r="AB158" i="1"/>
  <c r="AA158" i="1"/>
  <c r="Z158" i="1"/>
  <c r="X158" i="1"/>
  <c r="V158" i="1" a="1"/>
  <c r="V158" i="1" s="1"/>
  <c r="T158" i="1"/>
  <c r="K158" i="1"/>
  <c r="AB157" i="1"/>
  <c r="AA157" i="1"/>
  <c r="Z157" i="1"/>
  <c r="X157" i="1"/>
  <c r="V157" i="1" a="1"/>
  <c r="V157" i="1" s="1"/>
  <c r="T157" i="1"/>
  <c r="Q157" i="1"/>
  <c r="K157" i="1"/>
  <c r="AB156" i="1"/>
  <c r="AA156" i="1"/>
  <c r="Z156" i="1"/>
  <c r="X156" i="1"/>
  <c r="V156" i="1" a="1"/>
  <c r="V156" i="1" s="1"/>
  <c r="T156" i="1"/>
  <c r="Q156" i="1"/>
  <c r="K156" i="1"/>
  <c r="AB155" i="1"/>
  <c r="AA155" i="1"/>
  <c r="Z155" i="1"/>
  <c r="X155" i="1"/>
  <c r="V155" i="1" a="1"/>
  <c r="V155" i="1" s="1"/>
  <c r="T155" i="1"/>
  <c r="Q155" i="1"/>
  <c r="K155" i="1"/>
  <c r="AB154" i="1"/>
  <c r="AA154" i="1"/>
  <c r="Z154" i="1"/>
  <c r="X154" i="1"/>
  <c r="V154" i="1" a="1"/>
  <c r="V154" i="1" s="1"/>
  <c r="T154" i="1"/>
  <c r="Q154" i="1"/>
  <c r="K154" i="1"/>
  <c r="AB153" i="1"/>
  <c r="AA153" i="1"/>
  <c r="Z153" i="1"/>
  <c r="X153" i="1"/>
  <c r="V153" i="1" a="1"/>
  <c r="V153" i="1" s="1"/>
  <c r="T153" i="1"/>
  <c r="K153" i="1"/>
  <c r="AB152" i="1"/>
  <c r="AA152" i="1"/>
  <c r="Z152" i="1"/>
  <c r="X152" i="1"/>
  <c r="V152" i="1" a="1"/>
  <c r="V152" i="1" s="1"/>
  <c r="T152" i="1"/>
  <c r="Q152" i="1"/>
  <c r="K152" i="1"/>
  <c r="AB151" i="1"/>
  <c r="AA151" i="1"/>
  <c r="Z151" i="1"/>
  <c r="X151" i="1"/>
  <c r="V151" i="1" a="1"/>
  <c r="V151" i="1" s="1"/>
  <c r="T151" i="1"/>
  <c r="K151" i="1"/>
  <c r="AB150" i="1"/>
  <c r="AA150" i="1"/>
  <c r="Z150" i="1"/>
  <c r="X150" i="1"/>
  <c r="V150" i="1" a="1"/>
  <c r="V150" i="1" s="1"/>
  <c r="T150" i="1"/>
  <c r="Q150" i="1"/>
  <c r="K150" i="1"/>
  <c r="AB149" i="1"/>
  <c r="AA149" i="1"/>
  <c r="Z149" i="1"/>
  <c r="X149" i="1"/>
  <c r="V149" i="1" a="1"/>
  <c r="V149" i="1" s="1"/>
  <c r="T149" i="1"/>
  <c r="Q149" i="1"/>
  <c r="K149" i="1"/>
  <c r="AB148" i="1"/>
  <c r="AA148" i="1"/>
  <c r="Z148" i="1"/>
  <c r="X148" i="1"/>
  <c r="V148" i="1" a="1"/>
  <c r="V148" i="1" s="1"/>
  <c r="T148" i="1"/>
  <c r="Q148" i="1"/>
  <c r="K148" i="1"/>
  <c r="AB147" i="1"/>
  <c r="AA147" i="1"/>
  <c r="Z147" i="1"/>
  <c r="X147" i="1"/>
  <c r="V147" i="1" a="1"/>
  <c r="V147" i="1" s="1"/>
  <c r="T147" i="1"/>
  <c r="K147" i="1"/>
  <c r="AB146" i="1"/>
  <c r="AA146" i="1"/>
  <c r="Z146" i="1"/>
  <c r="X146" i="1"/>
  <c r="V146" i="1" a="1"/>
  <c r="V146" i="1" s="1"/>
  <c r="T146" i="1"/>
  <c r="K146" i="1"/>
  <c r="AB145" i="1"/>
  <c r="AA145" i="1"/>
  <c r="Z145" i="1"/>
  <c r="X145" i="1"/>
  <c r="V145" i="1" a="1"/>
  <c r="V145" i="1" s="1"/>
  <c r="T145" i="1"/>
  <c r="K145" i="1"/>
  <c r="AB144" i="1"/>
  <c r="AA144" i="1"/>
  <c r="Z144" i="1"/>
  <c r="X144" i="1"/>
  <c r="V144" i="1" a="1"/>
  <c r="V144" i="1" s="1"/>
  <c r="T144" i="1"/>
  <c r="Q144" i="1"/>
  <c r="K144" i="1"/>
  <c r="AB143" i="1"/>
  <c r="AA143" i="1"/>
  <c r="Z143" i="1"/>
  <c r="X143" i="1"/>
  <c r="V143" i="1" a="1"/>
  <c r="V143" i="1" s="1"/>
  <c r="T143" i="1"/>
  <c r="Q143" i="1"/>
  <c r="K143" i="1"/>
  <c r="AB142" i="1"/>
  <c r="AA142" i="1"/>
  <c r="Z142" i="1"/>
  <c r="X142" i="1"/>
  <c r="V142" i="1" a="1"/>
  <c r="V142" i="1" s="1"/>
  <c r="T142" i="1"/>
  <c r="K142" i="1"/>
  <c r="AB141" i="1"/>
  <c r="AA141" i="1"/>
  <c r="Z141" i="1"/>
  <c r="X141" i="1"/>
  <c r="V141" i="1" a="1"/>
  <c r="V141" i="1" s="1"/>
  <c r="T141" i="1"/>
  <c r="Q141" i="1"/>
  <c r="K141" i="1"/>
  <c r="AB140" i="1"/>
  <c r="AA140" i="1"/>
  <c r="Z140" i="1"/>
  <c r="X140" i="1"/>
  <c r="V140" i="1" a="1"/>
  <c r="V140" i="1" s="1"/>
  <c r="T140" i="1"/>
  <c r="Q140" i="1"/>
  <c r="K140" i="1"/>
  <c r="AB139" i="1"/>
  <c r="AA139" i="1"/>
  <c r="Z139" i="1"/>
  <c r="X139" i="1"/>
  <c r="V139" i="1" a="1"/>
  <c r="V139" i="1" s="1"/>
  <c r="T139" i="1"/>
  <c r="K139" i="1"/>
  <c r="AB138" i="1"/>
  <c r="AA138" i="1"/>
  <c r="Z138" i="1"/>
  <c r="X138" i="1"/>
  <c r="V138" i="1" a="1"/>
  <c r="V138" i="1" s="1"/>
  <c r="T138" i="1"/>
  <c r="Q138" i="1"/>
  <c r="K138" i="1"/>
  <c r="AB137" i="1"/>
  <c r="AA137" i="1"/>
  <c r="Z137" i="1"/>
  <c r="X137" i="1"/>
  <c r="V137" i="1" a="1"/>
  <c r="V137" i="1" s="1"/>
  <c r="T137" i="1"/>
  <c r="K137" i="1"/>
  <c r="AB136" i="1"/>
  <c r="AA136" i="1"/>
  <c r="Z136" i="1"/>
  <c r="X136" i="1"/>
  <c r="V136" i="1" a="1"/>
  <c r="V136" i="1" s="1"/>
  <c r="T136" i="1"/>
  <c r="K136" i="1"/>
  <c r="AB135" i="1"/>
  <c r="AA135" i="1"/>
  <c r="Z135" i="1"/>
  <c r="X135" i="1"/>
  <c r="V135" i="1" a="1"/>
  <c r="V135" i="1" s="1"/>
  <c r="T135" i="1"/>
  <c r="Q135" i="1"/>
  <c r="K135" i="1"/>
  <c r="AB134" i="1"/>
  <c r="AA134" i="1"/>
  <c r="Z134" i="1"/>
  <c r="X134" i="1"/>
  <c r="V134" i="1" a="1"/>
  <c r="V134" i="1" s="1"/>
  <c r="T134" i="1"/>
  <c r="Q134" i="1"/>
  <c r="K134" i="1"/>
  <c r="AB133" i="1"/>
  <c r="AA133" i="1"/>
  <c r="Z133" i="1"/>
  <c r="X133" i="1"/>
  <c r="V133" i="1" a="1"/>
  <c r="V133" i="1" s="1"/>
  <c r="T133" i="1"/>
  <c r="K133" i="1"/>
  <c r="AB132" i="1"/>
  <c r="AA132" i="1"/>
  <c r="Z132" i="1"/>
  <c r="X132" i="1"/>
  <c r="V132" i="1" a="1"/>
  <c r="V132" i="1" s="1"/>
  <c r="T132" i="1"/>
  <c r="K132" i="1"/>
  <c r="AB131" i="1"/>
  <c r="AA131" i="1"/>
  <c r="Z131" i="1"/>
  <c r="X131" i="1"/>
  <c r="V131" i="1" a="1"/>
  <c r="V131" i="1" s="1"/>
  <c r="T131" i="1"/>
  <c r="Q131" i="1"/>
  <c r="K131" i="1"/>
  <c r="AB130" i="1"/>
  <c r="AA130" i="1"/>
  <c r="Z130" i="1"/>
  <c r="X130" i="1"/>
  <c r="V130" i="1" a="1"/>
  <c r="V130" i="1" s="1"/>
  <c r="T130" i="1"/>
  <c r="K130" i="1"/>
  <c r="AB129" i="1"/>
  <c r="AA129" i="1"/>
  <c r="Z129" i="1"/>
  <c r="X129" i="1"/>
  <c r="V129" i="1" a="1"/>
  <c r="V129" i="1" s="1"/>
  <c r="T129" i="1"/>
  <c r="K129" i="1"/>
  <c r="AB128" i="1"/>
  <c r="AA128" i="1"/>
  <c r="Z128" i="1"/>
  <c r="X128" i="1"/>
  <c r="V128" i="1" a="1"/>
  <c r="V128" i="1" s="1"/>
  <c r="T128" i="1"/>
  <c r="K128" i="1"/>
  <c r="AB127" i="1"/>
  <c r="AA127" i="1"/>
  <c r="Z127" i="1"/>
  <c r="X127" i="1"/>
  <c r="V127" i="1" a="1"/>
  <c r="V127" i="1" s="1"/>
  <c r="T127" i="1"/>
  <c r="Q127" i="1"/>
  <c r="K127" i="1"/>
  <c r="AB126" i="1"/>
  <c r="AA126" i="1"/>
  <c r="Z126" i="1"/>
  <c r="X126" i="1"/>
  <c r="V126" i="1" a="1"/>
  <c r="V126" i="1" s="1"/>
  <c r="T126" i="1"/>
  <c r="Q126" i="1"/>
  <c r="K126" i="1"/>
  <c r="AB125" i="1"/>
  <c r="AA125" i="1"/>
  <c r="Z125" i="1"/>
  <c r="X125" i="1"/>
  <c r="V125" i="1" a="1"/>
  <c r="V125" i="1" s="1"/>
  <c r="T125" i="1"/>
  <c r="K125" i="1"/>
  <c r="AB124" i="1"/>
  <c r="AA124" i="1"/>
  <c r="Z124" i="1"/>
  <c r="X124" i="1"/>
  <c r="V124" i="1" a="1"/>
  <c r="V124" i="1" s="1"/>
  <c r="T124" i="1"/>
  <c r="K124" i="1"/>
  <c r="AB123" i="1"/>
  <c r="AA123" i="1"/>
  <c r="Z123" i="1"/>
  <c r="X123" i="1"/>
  <c r="V123" i="1" a="1"/>
  <c r="V123" i="1" s="1"/>
  <c r="T123" i="1"/>
  <c r="Q123" i="1"/>
  <c r="K123" i="1"/>
  <c r="AB122" i="1"/>
  <c r="AA122" i="1"/>
  <c r="Z122" i="1"/>
  <c r="X122" i="1"/>
  <c r="V122" i="1" a="1"/>
  <c r="V122" i="1" s="1"/>
  <c r="T122" i="1"/>
  <c r="Q122" i="1"/>
  <c r="K122" i="1"/>
  <c r="AB121" i="1"/>
  <c r="AA121" i="1"/>
  <c r="Z121" i="1"/>
  <c r="X121" i="1"/>
  <c r="V121" i="1" a="1"/>
  <c r="V121" i="1" s="1"/>
  <c r="T121" i="1"/>
  <c r="K121" i="1"/>
  <c r="AB120" i="1"/>
  <c r="AA120" i="1"/>
  <c r="Z120" i="1"/>
  <c r="X120" i="1"/>
  <c r="V120" i="1" a="1"/>
  <c r="V120" i="1" s="1"/>
  <c r="T120" i="1"/>
  <c r="Q120" i="1"/>
  <c r="K120" i="1"/>
  <c r="AB119" i="1"/>
  <c r="AA119" i="1"/>
  <c r="Z119" i="1"/>
  <c r="X119" i="1"/>
  <c r="V119" i="1" a="1"/>
  <c r="V119" i="1" s="1"/>
  <c r="T119" i="1"/>
  <c r="K119" i="1"/>
  <c r="AB118" i="1"/>
  <c r="AA118" i="1"/>
  <c r="Z118" i="1"/>
  <c r="X118" i="1"/>
  <c r="V118" i="1" a="1"/>
  <c r="V118" i="1" s="1"/>
  <c r="T118" i="1"/>
  <c r="K118" i="1"/>
  <c r="AB117" i="1"/>
  <c r="AA117" i="1"/>
  <c r="Z117" i="1"/>
  <c r="X117" i="1"/>
  <c r="V117" i="1" a="1"/>
  <c r="V117" i="1" s="1"/>
  <c r="T117" i="1"/>
  <c r="K117" i="1"/>
  <c r="AB116" i="1"/>
  <c r="AA116" i="1"/>
  <c r="Z116" i="1"/>
  <c r="X116" i="1"/>
  <c r="V116" i="1" a="1"/>
  <c r="V116" i="1" s="1"/>
  <c r="T116" i="1"/>
  <c r="Q116" i="1"/>
  <c r="K116" i="1"/>
  <c r="AB115" i="1"/>
  <c r="AA115" i="1"/>
  <c r="Z115" i="1"/>
  <c r="X115" i="1"/>
  <c r="V115" i="1" a="1"/>
  <c r="V115" i="1" s="1"/>
  <c r="T115" i="1"/>
  <c r="K115" i="1"/>
  <c r="AB114" i="1"/>
  <c r="AA114" i="1"/>
  <c r="Z114" i="1"/>
  <c r="X114" i="1"/>
  <c r="V114" i="1" a="1"/>
  <c r="V114" i="1" s="1"/>
  <c r="T114" i="1"/>
  <c r="Q114" i="1"/>
  <c r="K114" i="1"/>
  <c r="AB113" i="1"/>
  <c r="AA113" i="1"/>
  <c r="Z113" i="1"/>
  <c r="X113" i="1"/>
  <c r="V113" i="1" a="1"/>
  <c r="V113" i="1" s="1"/>
  <c r="T113" i="1"/>
  <c r="K113" i="1"/>
  <c r="AB112" i="1"/>
  <c r="AA112" i="1"/>
  <c r="Z112" i="1"/>
  <c r="X112" i="1"/>
  <c r="V112" i="1" a="1"/>
  <c r="V112" i="1" s="1"/>
  <c r="T112" i="1"/>
  <c r="K112" i="1"/>
  <c r="AB111" i="1"/>
  <c r="AA111" i="1"/>
  <c r="Z111" i="1"/>
  <c r="X111" i="1"/>
  <c r="V111" i="1" a="1"/>
  <c r="V111" i="1" s="1"/>
  <c r="T111" i="1"/>
  <c r="Q111" i="1"/>
  <c r="K111" i="1"/>
  <c r="AB110" i="1"/>
  <c r="AA110" i="1"/>
  <c r="Z110" i="1"/>
  <c r="X110" i="1"/>
  <c r="V110" i="1" a="1"/>
  <c r="V110" i="1" s="1"/>
  <c r="T110" i="1"/>
  <c r="K110" i="1"/>
  <c r="AB109" i="1"/>
  <c r="AA109" i="1"/>
  <c r="Z109" i="1"/>
  <c r="X109" i="1"/>
  <c r="V109" i="1" a="1"/>
  <c r="V109" i="1" s="1"/>
  <c r="T109" i="1"/>
  <c r="Q109" i="1"/>
  <c r="K109" i="1"/>
  <c r="AB108" i="1"/>
  <c r="AA108" i="1"/>
  <c r="Z108" i="1"/>
  <c r="X108" i="1"/>
  <c r="V108" i="1" a="1"/>
  <c r="V108" i="1" s="1"/>
  <c r="T108" i="1"/>
  <c r="K108" i="1"/>
  <c r="AB107" i="1"/>
  <c r="AA107" i="1"/>
  <c r="Z107" i="1"/>
  <c r="X107" i="1"/>
  <c r="V107" i="1" a="1"/>
  <c r="V107" i="1" s="1"/>
  <c r="T107" i="1"/>
  <c r="Q107" i="1"/>
  <c r="K107" i="1"/>
  <c r="AB106" i="1"/>
  <c r="AA106" i="1"/>
  <c r="Z106" i="1"/>
  <c r="X106" i="1"/>
  <c r="V106" i="1" a="1"/>
  <c r="V106" i="1" s="1"/>
  <c r="T106" i="1"/>
  <c r="K106" i="1"/>
  <c r="AB105" i="1"/>
  <c r="AA105" i="1"/>
  <c r="Z105" i="1"/>
  <c r="X105" i="1"/>
  <c r="V105" i="1" a="1"/>
  <c r="V105" i="1" s="1"/>
  <c r="T105" i="1"/>
  <c r="K105" i="1"/>
  <c r="AB104" i="1"/>
  <c r="AA104" i="1"/>
  <c r="Z104" i="1"/>
  <c r="X104" i="1"/>
  <c r="V104" i="1" a="1"/>
  <c r="V104" i="1" s="1"/>
  <c r="T104" i="1"/>
  <c r="K104" i="1"/>
  <c r="AB103" i="1"/>
  <c r="AA103" i="1"/>
  <c r="Z103" i="1"/>
  <c r="X103" i="1"/>
  <c r="V103" i="1" a="1"/>
  <c r="V103" i="1" s="1"/>
  <c r="T103" i="1"/>
  <c r="Q103" i="1"/>
  <c r="K103" i="1"/>
  <c r="AB102" i="1"/>
  <c r="AA102" i="1"/>
  <c r="Z102" i="1"/>
  <c r="X102" i="1"/>
  <c r="V102" i="1" a="1"/>
  <c r="V102" i="1" s="1"/>
  <c r="T102" i="1"/>
  <c r="Q102" i="1"/>
  <c r="K102" i="1"/>
  <c r="AB101" i="1"/>
  <c r="AA101" i="1"/>
  <c r="Z101" i="1"/>
  <c r="X101" i="1"/>
  <c r="V101" i="1" a="1"/>
  <c r="V101" i="1" s="1"/>
  <c r="T101" i="1"/>
  <c r="K101" i="1"/>
  <c r="AB100" i="1"/>
  <c r="AA100" i="1"/>
  <c r="Z100" i="1"/>
  <c r="X100" i="1"/>
  <c r="V100" i="1" a="1"/>
  <c r="V100" i="1" s="1"/>
  <c r="T100" i="1"/>
  <c r="Q100" i="1"/>
  <c r="K100" i="1"/>
  <c r="AB99" i="1"/>
  <c r="AA99" i="1"/>
  <c r="Z99" i="1"/>
  <c r="X99" i="1"/>
  <c r="V99" i="1" a="1"/>
  <c r="V99" i="1" s="1"/>
  <c r="T99" i="1"/>
  <c r="K99" i="1"/>
  <c r="AB98" i="1"/>
  <c r="AA98" i="1"/>
  <c r="Z98" i="1"/>
  <c r="X98" i="1"/>
  <c r="V98" i="1" a="1"/>
  <c r="V98" i="1" s="1"/>
  <c r="T98" i="1"/>
  <c r="Q98" i="1"/>
  <c r="K98" i="1"/>
  <c r="AB97" i="1"/>
  <c r="AA97" i="1"/>
  <c r="Z97" i="1"/>
  <c r="X97" i="1"/>
  <c r="V97" i="1" a="1"/>
  <c r="V97" i="1" s="1"/>
  <c r="T97" i="1"/>
  <c r="K97" i="1"/>
  <c r="AB96" i="1"/>
  <c r="AA96" i="1"/>
  <c r="Z96" i="1"/>
  <c r="X96" i="1"/>
  <c r="V96" i="1" a="1"/>
  <c r="V96" i="1" s="1"/>
  <c r="T96" i="1"/>
  <c r="Q96" i="1"/>
  <c r="K96" i="1"/>
  <c r="AB95" i="1"/>
  <c r="AA95" i="1"/>
  <c r="Z95" i="1"/>
  <c r="X95" i="1"/>
  <c r="V95" i="1" a="1"/>
  <c r="V95" i="1" s="1"/>
  <c r="T95" i="1"/>
  <c r="K95" i="1"/>
  <c r="AB94" i="1"/>
  <c r="AA94" i="1"/>
  <c r="Z94" i="1"/>
  <c r="X94" i="1"/>
  <c r="V94" i="1" a="1"/>
  <c r="V94" i="1" s="1"/>
  <c r="T94" i="1"/>
  <c r="Q94" i="1"/>
  <c r="K94" i="1"/>
  <c r="AB93" i="1"/>
  <c r="AA93" i="1"/>
  <c r="Z93" i="1"/>
  <c r="X93" i="1"/>
  <c r="V93" i="1" a="1"/>
  <c r="V93" i="1" s="1"/>
  <c r="T93" i="1"/>
  <c r="K93" i="1"/>
  <c r="AB92" i="1"/>
  <c r="AA92" i="1"/>
  <c r="Z92" i="1"/>
  <c r="X92" i="1"/>
  <c r="V92" i="1" a="1"/>
  <c r="V92" i="1" s="1"/>
  <c r="T92" i="1"/>
  <c r="Q92" i="1"/>
  <c r="K92" i="1"/>
  <c r="AB91" i="1"/>
  <c r="AA91" i="1"/>
  <c r="Z91" i="1"/>
  <c r="X91" i="1"/>
  <c r="V91" i="1" a="1"/>
  <c r="V91" i="1" s="1"/>
  <c r="T91" i="1"/>
  <c r="K91" i="1"/>
  <c r="AB90" i="1"/>
  <c r="AA90" i="1"/>
  <c r="Z90" i="1"/>
  <c r="X90" i="1"/>
  <c r="V90" i="1" a="1"/>
  <c r="V90" i="1" s="1"/>
  <c r="T90" i="1"/>
  <c r="K90" i="1"/>
  <c r="AB89" i="1"/>
  <c r="AA89" i="1"/>
  <c r="Z89" i="1"/>
  <c r="X89" i="1"/>
  <c r="V89" i="1" a="1"/>
  <c r="V89" i="1" s="1"/>
  <c r="T89" i="1"/>
  <c r="Q89" i="1"/>
  <c r="K89" i="1"/>
  <c r="AB88" i="1"/>
  <c r="AA88" i="1"/>
  <c r="Z88" i="1"/>
  <c r="X88" i="1"/>
  <c r="V88" i="1" a="1"/>
  <c r="V88" i="1" s="1"/>
  <c r="T88" i="1"/>
  <c r="K88" i="1"/>
  <c r="AB87" i="1"/>
  <c r="AA87" i="1"/>
  <c r="Z87" i="1"/>
  <c r="X87" i="1"/>
  <c r="V87" i="1" a="1"/>
  <c r="V87" i="1" s="1"/>
  <c r="T87" i="1"/>
  <c r="K87" i="1"/>
  <c r="AB86" i="1"/>
  <c r="AA86" i="1"/>
  <c r="Z86" i="1"/>
  <c r="X86" i="1"/>
  <c r="V86" i="1" a="1"/>
  <c r="V86" i="1" s="1"/>
  <c r="T86" i="1"/>
  <c r="K86" i="1"/>
  <c r="AB85" i="1"/>
  <c r="AA85" i="1"/>
  <c r="Z85" i="1"/>
  <c r="X85" i="1"/>
  <c r="V85" i="1" a="1"/>
  <c r="V85" i="1" s="1"/>
  <c r="T85" i="1"/>
  <c r="K85" i="1"/>
  <c r="AB84" i="1"/>
  <c r="AA84" i="1"/>
  <c r="Z84" i="1"/>
  <c r="X84" i="1"/>
  <c r="V84" i="1" a="1"/>
  <c r="V84" i="1" s="1"/>
  <c r="T84" i="1"/>
  <c r="Q84" i="1"/>
  <c r="K84" i="1"/>
  <c r="AB83" i="1"/>
  <c r="AA83" i="1"/>
  <c r="Z83" i="1"/>
  <c r="X83" i="1"/>
  <c r="V83" i="1" a="1"/>
  <c r="V83" i="1" s="1"/>
  <c r="T83" i="1"/>
  <c r="Q83" i="1"/>
  <c r="K83" i="1"/>
  <c r="AB82" i="1"/>
  <c r="AA82" i="1"/>
  <c r="Z82" i="1"/>
  <c r="X82" i="1"/>
  <c r="V82" i="1" a="1"/>
  <c r="V82" i="1" s="1"/>
  <c r="T82" i="1"/>
  <c r="Q82" i="1"/>
  <c r="K82" i="1"/>
  <c r="AB81" i="1"/>
  <c r="AA81" i="1"/>
  <c r="Z81" i="1"/>
  <c r="X81" i="1"/>
  <c r="V81" i="1" a="1"/>
  <c r="V81" i="1" s="1"/>
  <c r="T81" i="1"/>
  <c r="K81" i="1"/>
  <c r="AB80" i="1"/>
  <c r="AA80" i="1"/>
  <c r="Z80" i="1"/>
  <c r="X80" i="1"/>
  <c r="V80" i="1" a="1"/>
  <c r="V80" i="1" s="1"/>
  <c r="T80" i="1"/>
  <c r="Q80" i="1"/>
  <c r="K80" i="1"/>
  <c r="AB79" i="1"/>
  <c r="AA79" i="1"/>
  <c r="Z79" i="1"/>
  <c r="X79" i="1"/>
  <c r="V79" i="1" a="1"/>
  <c r="V79" i="1" s="1"/>
  <c r="T79" i="1"/>
  <c r="Q79" i="1"/>
  <c r="K79" i="1"/>
  <c r="AB78" i="1"/>
  <c r="AA78" i="1"/>
  <c r="Z78" i="1"/>
  <c r="X78" i="1"/>
  <c r="V78" i="1" a="1"/>
  <c r="V78" i="1" s="1"/>
  <c r="T78" i="1"/>
  <c r="Q78" i="1"/>
  <c r="K78" i="1"/>
  <c r="AB77" i="1"/>
  <c r="AA77" i="1"/>
  <c r="Z77" i="1"/>
  <c r="X77" i="1"/>
  <c r="V77" i="1" a="1"/>
  <c r="V77" i="1" s="1"/>
  <c r="T77" i="1"/>
  <c r="K77" i="1"/>
  <c r="AB76" i="1"/>
  <c r="AA76" i="1"/>
  <c r="Z76" i="1"/>
  <c r="X76" i="1"/>
  <c r="V76" i="1" a="1"/>
  <c r="V76" i="1" s="1"/>
  <c r="T76" i="1"/>
  <c r="Q76" i="1"/>
  <c r="K76" i="1"/>
  <c r="AB75" i="1"/>
  <c r="AA75" i="1"/>
  <c r="Z75" i="1"/>
  <c r="X75" i="1"/>
  <c r="V75" i="1" a="1"/>
  <c r="V75" i="1" s="1"/>
  <c r="T75" i="1"/>
  <c r="Q75" i="1"/>
  <c r="K75" i="1"/>
  <c r="AB74" i="1"/>
  <c r="AA74" i="1"/>
  <c r="Z74" i="1"/>
  <c r="X74" i="1"/>
  <c r="V74" i="1" a="1"/>
  <c r="V74" i="1" s="1"/>
  <c r="T74" i="1"/>
  <c r="Q74" i="1"/>
  <c r="K74" i="1"/>
  <c r="AB73" i="1"/>
  <c r="AA73" i="1"/>
  <c r="Z73" i="1"/>
  <c r="X73" i="1"/>
  <c r="V73" i="1" a="1"/>
  <c r="V73" i="1" s="1"/>
  <c r="T73" i="1"/>
  <c r="Q73" i="1"/>
  <c r="K73" i="1"/>
  <c r="AB72" i="1"/>
  <c r="AA72" i="1"/>
  <c r="Z72" i="1"/>
  <c r="X72" i="1"/>
  <c r="V72" i="1" a="1"/>
  <c r="V72" i="1" s="1"/>
  <c r="T72" i="1"/>
  <c r="Q72" i="1"/>
  <c r="K72" i="1"/>
  <c r="AB71" i="1"/>
  <c r="AA71" i="1"/>
  <c r="Z71" i="1"/>
  <c r="X71" i="1"/>
  <c r="V71" i="1" a="1"/>
  <c r="V71" i="1" s="1"/>
  <c r="T71" i="1"/>
  <c r="K71" i="1"/>
  <c r="AB70" i="1"/>
  <c r="AA70" i="1"/>
  <c r="Z70" i="1"/>
  <c r="X70" i="1"/>
  <c r="V70" i="1" a="1"/>
  <c r="V70" i="1" s="1"/>
  <c r="T70" i="1"/>
  <c r="Q70" i="1"/>
  <c r="K70" i="1"/>
  <c r="AB69" i="1"/>
  <c r="AA69" i="1"/>
  <c r="Z69" i="1"/>
  <c r="X69" i="1"/>
  <c r="V69" i="1" a="1"/>
  <c r="V69" i="1" s="1"/>
  <c r="T69" i="1"/>
  <c r="Q69" i="1"/>
  <c r="K69" i="1"/>
  <c r="AB68" i="1"/>
  <c r="AA68" i="1"/>
  <c r="Z68" i="1"/>
  <c r="X68" i="1"/>
  <c r="V68" i="1" a="1"/>
  <c r="V68" i="1" s="1"/>
  <c r="T68" i="1"/>
  <c r="Q68" i="1"/>
  <c r="K68" i="1"/>
  <c r="AB67" i="1"/>
  <c r="AA67" i="1"/>
  <c r="Z67" i="1"/>
  <c r="X67" i="1"/>
  <c r="V67" i="1" a="1"/>
  <c r="V67" i="1" s="1"/>
  <c r="T67" i="1"/>
  <c r="Q67" i="1"/>
  <c r="K67" i="1"/>
  <c r="AB66" i="1"/>
  <c r="AA66" i="1"/>
  <c r="Z66" i="1"/>
  <c r="X66" i="1"/>
  <c r="V66" i="1" a="1"/>
  <c r="V66" i="1" s="1"/>
  <c r="T66" i="1"/>
  <c r="Q66" i="1"/>
  <c r="K66" i="1"/>
  <c r="AB65" i="1"/>
  <c r="AA65" i="1"/>
  <c r="Z65" i="1"/>
  <c r="X65" i="1"/>
  <c r="V65" i="1" a="1"/>
  <c r="V65" i="1" s="1"/>
  <c r="T65" i="1"/>
  <c r="Q65" i="1"/>
  <c r="K65" i="1"/>
  <c r="AB64" i="1"/>
  <c r="AA64" i="1"/>
  <c r="Z64" i="1"/>
  <c r="X64" i="1"/>
  <c r="V64" i="1" a="1"/>
  <c r="V64" i="1" s="1"/>
  <c r="T64" i="1"/>
  <c r="Q64" i="1"/>
  <c r="K64" i="1"/>
  <c r="AB63" i="1"/>
  <c r="AA63" i="1"/>
  <c r="Z63" i="1"/>
  <c r="X63" i="1"/>
  <c r="V63" i="1" a="1"/>
  <c r="V63" i="1" s="1"/>
  <c r="T63" i="1"/>
  <c r="K63" i="1"/>
  <c r="AB62" i="1"/>
  <c r="AA62" i="1"/>
  <c r="Z62" i="1"/>
  <c r="X62" i="1"/>
  <c r="V62" i="1" a="1"/>
  <c r="V62" i="1" s="1"/>
  <c r="T62" i="1"/>
  <c r="Q62" i="1"/>
  <c r="K62" i="1"/>
  <c r="AB61" i="1"/>
  <c r="AA61" i="1"/>
  <c r="Z61" i="1"/>
  <c r="X61" i="1"/>
  <c r="V61" i="1" a="1"/>
  <c r="V61" i="1" s="1"/>
  <c r="T61" i="1"/>
  <c r="Q61" i="1"/>
  <c r="M61" i="1"/>
  <c r="K61" i="1"/>
  <c r="AB60" i="1"/>
  <c r="AA60" i="1"/>
  <c r="Z60" i="1"/>
  <c r="X60" i="1"/>
  <c r="V60" i="1" a="1"/>
  <c r="V60" i="1" s="1"/>
  <c r="T60" i="1"/>
  <c r="Q60" i="1"/>
  <c r="K60" i="1"/>
  <c r="AB59" i="1"/>
  <c r="AA59" i="1"/>
  <c r="Z59" i="1"/>
  <c r="X59" i="1"/>
  <c r="V59" i="1" a="1"/>
  <c r="V59" i="1" s="1"/>
  <c r="T59" i="1"/>
  <c r="K59" i="1"/>
  <c r="AB58" i="1"/>
  <c r="AA58" i="1"/>
  <c r="Z58" i="1"/>
  <c r="X58" i="1"/>
  <c r="V58" i="1" a="1"/>
  <c r="V58" i="1" s="1"/>
  <c r="T58" i="1"/>
  <c r="Q58" i="1"/>
  <c r="K58" i="1"/>
  <c r="AB57" i="1"/>
  <c r="AA57" i="1"/>
  <c r="Z57" i="1"/>
  <c r="X57" i="1"/>
  <c r="V57" i="1" a="1"/>
  <c r="V57" i="1" s="1"/>
  <c r="T57" i="1"/>
  <c r="Q57" i="1"/>
  <c r="K57" i="1"/>
  <c r="AB56" i="1"/>
  <c r="AA56" i="1"/>
  <c r="Z56" i="1"/>
  <c r="X56" i="1"/>
  <c r="V56" i="1" a="1"/>
  <c r="V56" i="1" s="1"/>
  <c r="T56" i="1"/>
  <c r="Q56" i="1"/>
  <c r="K56" i="1"/>
  <c r="AB55" i="1"/>
  <c r="AA55" i="1"/>
  <c r="Z55" i="1"/>
  <c r="X55" i="1"/>
  <c r="V55" i="1" a="1"/>
  <c r="V55" i="1" s="1"/>
  <c r="T55" i="1"/>
  <c r="Q55" i="1"/>
  <c r="K55" i="1"/>
  <c r="AB54" i="1"/>
  <c r="AA54" i="1"/>
  <c r="Z54" i="1"/>
  <c r="X54" i="1"/>
  <c r="V54" i="1" a="1"/>
  <c r="V54" i="1" s="1"/>
  <c r="T54" i="1"/>
  <c r="Q54" i="1"/>
  <c r="K54" i="1"/>
  <c r="AB53" i="1"/>
  <c r="AA53" i="1"/>
  <c r="Z53" i="1"/>
  <c r="X53" i="1"/>
  <c r="V53" i="1" a="1"/>
  <c r="V53" i="1" s="1"/>
  <c r="T53" i="1"/>
  <c r="Q53" i="1"/>
  <c r="K53" i="1"/>
  <c r="AB52" i="1"/>
  <c r="AA52" i="1"/>
  <c r="Z52" i="1"/>
  <c r="X52" i="1"/>
  <c r="V52" i="1" a="1"/>
  <c r="V52" i="1" s="1"/>
  <c r="T52" i="1"/>
  <c r="Q52" i="1"/>
  <c r="K52" i="1"/>
  <c r="AB51" i="1"/>
  <c r="AA51" i="1"/>
  <c r="Z51" i="1"/>
  <c r="X51" i="1"/>
  <c r="V51" i="1" a="1"/>
  <c r="V51" i="1" s="1"/>
  <c r="T51" i="1"/>
  <c r="Q51" i="1"/>
  <c r="K51" i="1"/>
  <c r="AB50" i="1"/>
  <c r="AA50" i="1"/>
  <c r="Z50" i="1"/>
  <c r="X50" i="1"/>
  <c r="V50" i="1" a="1"/>
  <c r="V50" i="1" s="1"/>
  <c r="T50" i="1"/>
  <c r="K50" i="1"/>
  <c r="AB49" i="1"/>
  <c r="AA49" i="1"/>
  <c r="Z49" i="1"/>
  <c r="X49" i="1"/>
  <c r="V49" i="1" a="1"/>
  <c r="V49" i="1" s="1"/>
  <c r="T49" i="1"/>
  <c r="Q49" i="1"/>
  <c r="K49" i="1"/>
  <c r="AB48" i="1"/>
  <c r="AA48" i="1"/>
  <c r="Z48" i="1"/>
  <c r="X48" i="1"/>
  <c r="V48" i="1" a="1"/>
  <c r="V48" i="1" s="1"/>
  <c r="T48" i="1"/>
  <c r="Q48" i="1"/>
  <c r="K48" i="1"/>
  <c r="AB47" i="1"/>
  <c r="AA47" i="1"/>
  <c r="Z47" i="1"/>
  <c r="X47" i="1"/>
  <c r="V47" i="1" a="1"/>
  <c r="V47" i="1" s="1"/>
  <c r="T47" i="1"/>
  <c r="Q47" i="1"/>
  <c r="K47" i="1"/>
  <c r="AB46" i="1"/>
  <c r="AA46" i="1"/>
  <c r="Z46" i="1"/>
  <c r="X46" i="1"/>
  <c r="V46" i="1" a="1"/>
  <c r="V46" i="1" s="1"/>
  <c r="T46" i="1"/>
  <c r="Q46" i="1"/>
  <c r="K46" i="1"/>
  <c r="AB45" i="1"/>
  <c r="AA45" i="1"/>
  <c r="Z45" i="1"/>
  <c r="X45" i="1"/>
  <c r="V45" i="1" a="1"/>
  <c r="V45" i="1" s="1"/>
  <c r="T45" i="1"/>
  <c r="Q45" i="1"/>
  <c r="K45" i="1"/>
  <c r="AB44" i="1"/>
  <c r="AA44" i="1"/>
  <c r="Z44" i="1"/>
  <c r="X44" i="1"/>
  <c r="V44" i="1" a="1"/>
  <c r="V44" i="1" s="1"/>
  <c r="T44" i="1"/>
  <c r="Q44" i="1"/>
  <c r="K44" i="1"/>
  <c r="AB43" i="1"/>
  <c r="AA43" i="1"/>
  <c r="Z43" i="1"/>
  <c r="X43" i="1"/>
  <c r="V43" i="1" a="1"/>
  <c r="V43" i="1" s="1"/>
  <c r="T43" i="1"/>
  <c r="Q43" i="1"/>
  <c r="K43" i="1"/>
  <c r="AB42" i="1"/>
  <c r="AA42" i="1"/>
  <c r="Z42" i="1"/>
  <c r="X42" i="1"/>
  <c r="V42" i="1" a="1"/>
  <c r="V42" i="1" s="1"/>
  <c r="T42" i="1"/>
  <c r="Q42" i="1"/>
  <c r="K42" i="1"/>
  <c r="AB41" i="1"/>
  <c r="AA41" i="1"/>
  <c r="Z41" i="1"/>
  <c r="X41" i="1"/>
  <c r="V41" i="1" a="1"/>
  <c r="V41" i="1" s="1"/>
  <c r="T41" i="1"/>
  <c r="K41" i="1"/>
  <c r="AB40" i="1"/>
  <c r="AA40" i="1"/>
  <c r="Z40" i="1"/>
  <c r="X40" i="1"/>
  <c r="V40" i="1" a="1"/>
  <c r="V40" i="1" s="1"/>
  <c r="T40" i="1"/>
  <c r="Q40" i="1"/>
  <c r="K40" i="1"/>
  <c r="AB39" i="1"/>
  <c r="AA39" i="1"/>
  <c r="Z39" i="1"/>
  <c r="X39" i="1"/>
  <c r="V39" i="1" a="1"/>
  <c r="V39" i="1" s="1"/>
  <c r="T39" i="1"/>
  <c r="Q39" i="1"/>
  <c r="K39" i="1"/>
  <c r="AB38" i="1"/>
  <c r="AA38" i="1"/>
  <c r="Z38" i="1"/>
  <c r="X38" i="1"/>
  <c r="V38" i="1" a="1"/>
  <c r="V38" i="1" s="1"/>
  <c r="T38" i="1"/>
  <c r="K38" i="1"/>
  <c r="AB37" i="1"/>
  <c r="AA37" i="1"/>
  <c r="Z37" i="1"/>
  <c r="X37" i="1"/>
  <c r="V37" i="1" a="1"/>
  <c r="V37" i="1" s="1"/>
  <c r="T37" i="1"/>
  <c r="Q37" i="1"/>
  <c r="K37" i="1"/>
  <c r="AB36" i="1"/>
  <c r="AA36" i="1"/>
  <c r="Z36" i="1"/>
  <c r="X36" i="1"/>
  <c r="V36" i="1" a="1"/>
  <c r="V36" i="1" s="1"/>
  <c r="T36" i="1"/>
  <c r="K36" i="1"/>
  <c r="AB35" i="1"/>
  <c r="AA35" i="1"/>
  <c r="Z35" i="1"/>
  <c r="X35" i="1"/>
  <c r="V35" i="1" a="1"/>
  <c r="V35" i="1" s="1"/>
  <c r="T35" i="1"/>
  <c r="K35" i="1"/>
  <c r="AB34" i="1"/>
  <c r="AA34" i="1"/>
  <c r="Z34" i="1"/>
  <c r="X34" i="1"/>
  <c r="V34" i="1" a="1"/>
  <c r="V34" i="1" s="1"/>
  <c r="T34" i="1"/>
  <c r="Q34" i="1"/>
  <c r="K34" i="1"/>
  <c r="AB33" i="1"/>
  <c r="AA33" i="1"/>
  <c r="Z33" i="1"/>
  <c r="X33" i="1"/>
  <c r="V33" i="1" a="1"/>
  <c r="V33" i="1" s="1"/>
  <c r="T33" i="1"/>
  <c r="Q33" i="1"/>
  <c r="K33" i="1"/>
  <c r="AB32" i="1"/>
  <c r="AA32" i="1"/>
  <c r="Z32" i="1"/>
  <c r="X32" i="1"/>
  <c r="V32" i="1" a="1"/>
  <c r="V32" i="1" s="1"/>
  <c r="T32" i="1"/>
  <c r="K32" i="1"/>
  <c r="AB31" i="1"/>
  <c r="AA31" i="1"/>
  <c r="Z31" i="1"/>
  <c r="X31" i="1"/>
  <c r="V31" i="1" a="1"/>
  <c r="V31" i="1" s="1"/>
  <c r="T31" i="1"/>
  <c r="Q31" i="1"/>
  <c r="K31" i="1"/>
  <c r="AB29" i="1"/>
  <c r="AA29" i="1"/>
  <c r="Z29" i="1"/>
  <c r="X29" i="1"/>
  <c r="V29" i="1" a="1"/>
  <c r="V29" i="1" s="1"/>
  <c r="T29" i="1"/>
  <c r="Q29" i="1"/>
  <c r="K29" i="1"/>
  <c r="AB28" i="1"/>
  <c r="AA28" i="1"/>
  <c r="Z28" i="1"/>
  <c r="X28" i="1"/>
  <c r="V28" i="1" a="1"/>
  <c r="V28" i="1" s="1"/>
  <c r="T28" i="1"/>
  <c r="K28" i="1"/>
  <c r="AB27" i="1"/>
  <c r="AA27" i="1"/>
  <c r="Z27" i="1"/>
  <c r="X27" i="1"/>
  <c r="V27" i="1" a="1"/>
  <c r="V27" i="1" s="1"/>
  <c r="T27" i="1"/>
  <c r="Q27" i="1"/>
  <c r="K27" i="1"/>
  <c r="AB26" i="1"/>
  <c r="AA26" i="1"/>
  <c r="Z26" i="1"/>
  <c r="X26" i="1"/>
  <c r="V26" i="1" a="1"/>
  <c r="V26" i="1" s="1"/>
  <c r="T26" i="1"/>
  <c r="Q26" i="1"/>
  <c r="K26" i="1"/>
  <c r="AB25" i="1"/>
  <c r="AA25" i="1"/>
  <c r="Z25" i="1"/>
  <c r="X25" i="1"/>
  <c r="V25" i="1" a="1"/>
  <c r="V25" i="1" s="1"/>
  <c r="T25" i="1"/>
  <c r="M25" i="1"/>
  <c r="K25" i="1"/>
  <c r="AB24" i="1"/>
  <c r="AA24" i="1"/>
  <c r="Z24" i="1"/>
  <c r="X24" i="1"/>
  <c r="V24" i="1" a="1"/>
  <c r="V24" i="1" s="1"/>
  <c r="T24" i="1"/>
  <c r="Q24" i="1"/>
  <c r="K24" i="1"/>
  <c r="AB23" i="1"/>
  <c r="AA23" i="1"/>
  <c r="Z23" i="1"/>
  <c r="X23" i="1"/>
  <c r="V23" i="1" a="1"/>
  <c r="V23" i="1" s="1"/>
  <c r="T23" i="1"/>
  <c r="Q23" i="1"/>
  <c r="K23" i="1"/>
  <c r="AB22" i="1"/>
  <c r="AA22" i="1"/>
  <c r="Z22" i="1"/>
  <c r="X22" i="1"/>
  <c r="V22" i="1" a="1"/>
  <c r="V22" i="1" s="1"/>
  <c r="T22" i="1"/>
  <c r="K22" i="1"/>
  <c r="AB21" i="1"/>
  <c r="AA21" i="1"/>
  <c r="Z21" i="1"/>
  <c r="X21" i="1"/>
  <c r="V21" i="1" a="1"/>
  <c r="V21" i="1" s="1"/>
  <c r="T21" i="1"/>
  <c r="K21" i="1"/>
  <c r="AB20" i="1"/>
  <c r="AA20" i="1"/>
  <c r="Z20" i="1"/>
  <c r="X20" i="1"/>
  <c r="V20" i="1" a="1"/>
  <c r="V20" i="1" s="1"/>
  <c r="T20" i="1"/>
  <c r="K20" i="1"/>
  <c r="AB19" i="1"/>
  <c r="AA19" i="1"/>
  <c r="Z19" i="1"/>
  <c r="X19" i="1"/>
  <c r="V19" i="1" a="1"/>
  <c r="V19" i="1" s="1"/>
  <c r="T19" i="1"/>
  <c r="Q19" i="1"/>
  <c r="K19" i="1"/>
  <c r="AB18" i="1"/>
  <c r="AA18" i="1"/>
  <c r="Z18" i="1"/>
  <c r="X18" i="1"/>
  <c r="V18" i="1" a="1"/>
  <c r="V18" i="1" s="1"/>
  <c r="T18" i="1"/>
  <c r="Q18" i="1"/>
  <c r="R18" i="1" s="1"/>
  <c r="K18" i="1"/>
  <c r="AB17" i="1"/>
  <c r="AA17" i="1"/>
  <c r="Z17" i="1"/>
  <c r="X17" i="1"/>
  <c r="V17" i="1" a="1"/>
  <c r="V17" i="1" s="1"/>
  <c r="T17" i="1"/>
  <c r="Q17" i="1"/>
  <c r="R17" i="1" s="1"/>
  <c r="K17" i="1"/>
  <c r="AB16" i="1"/>
  <c r="AA16" i="1"/>
  <c r="Z16" i="1"/>
  <c r="X16" i="1"/>
  <c r="V16" i="1" a="1"/>
  <c r="V16" i="1" s="1"/>
  <c r="T16" i="1"/>
  <c r="Q16" i="1"/>
  <c r="M16" i="1"/>
  <c r="K16" i="1"/>
  <c r="AB15" i="1"/>
  <c r="AA15" i="1"/>
  <c r="Z15" i="1"/>
  <c r="X15" i="1"/>
  <c r="V15" i="1" a="1"/>
  <c r="V15" i="1" s="1"/>
  <c r="T15" i="1"/>
  <c r="Q15" i="1"/>
  <c r="K15" i="1"/>
  <c r="AB14" i="1"/>
  <c r="AA14" i="1"/>
  <c r="Z14" i="1"/>
  <c r="X14" i="1"/>
  <c r="V14" i="1" a="1"/>
  <c r="V14" i="1" s="1"/>
  <c r="T14" i="1"/>
  <c r="K14" i="1"/>
  <c r="AB13" i="1"/>
  <c r="AA13" i="1"/>
  <c r="Z13" i="1"/>
  <c r="X13" i="1"/>
  <c r="V13" i="1" a="1"/>
  <c r="V13" i="1" s="1"/>
  <c r="T13" i="1"/>
  <c r="Q13" i="1"/>
  <c r="K13" i="1"/>
  <c r="AB12" i="1"/>
  <c r="AA12" i="1"/>
  <c r="Z12" i="1"/>
  <c r="X12" i="1"/>
  <c r="V12" i="1" a="1"/>
  <c r="V12" i="1" s="1"/>
  <c r="T12" i="1"/>
  <c r="Q12" i="1"/>
  <c r="R12" i="1" s="1"/>
  <c r="K12" i="1"/>
  <c r="AB11" i="1"/>
  <c r="AA11" i="1"/>
  <c r="Z11" i="1"/>
  <c r="X11" i="1"/>
  <c r="V11" i="1" a="1"/>
  <c r="V11" i="1" s="1"/>
  <c r="T11" i="1"/>
  <c r="K11" i="1"/>
  <c r="AC10" i="1" a="1"/>
  <c r="AC10" i="1" s="1"/>
  <c r="AB10" i="1"/>
  <c r="AA10" i="1"/>
  <c r="Z10" i="1"/>
  <c r="AC9" i="1" a="1"/>
  <c r="AC9" i="1" s="1"/>
  <c r="AB9" i="1"/>
  <c r="AA9" i="1"/>
  <c r="Z9" i="1"/>
  <c r="Y1098" i="1" l="1"/>
  <c r="O1098" i="1"/>
  <c r="M1098" i="1"/>
  <c r="AC1098" i="1" a="1"/>
  <c r="AC1098" i="1" s="1"/>
  <c r="AC1097" i="1" a="1"/>
  <c r="AC1097" i="1" s="1"/>
  <c r="Y1097" i="1"/>
  <c r="O1097" i="1"/>
  <c r="M1097" i="1"/>
  <c r="AC1096" i="1" a="1"/>
  <c r="AC1096" i="1" s="1"/>
  <c r="Y1096" i="1"/>
  <c r="O1096" i="1"/>
  <c r="M1096" i="1"/>
  <c r="Q1096" i="1"/>
  <c r="AC1094" i="1" a="1"/>
  <c r="AC1094" i="1" s="1"/>
  <c r="Y1094" i="1"/>
  <c r="O1094" i="1"/>
  <c r="M1094" i="1"/>
  <c r="AC1093" i="1" a="1"/>
  <c r="AC1093" i="1" s="1"/>
  <c r="Y1093" i="1"/>
  <c r="O1093" i="1"/>
  <c r="M1093" i="1"/>
  <c r="Q1093" i="1"/>
  <c r="AC1090" i="1" a="1"/>
  <c r="AC1090" i="1" s="1"/>
  <c r="Y1090" i="1"/>
  <c r="O1090" i="1"/>
  <c r="M1090" i="1"/>
  <c r="AC1089" i="1" a="1"/>
  <c r="AC1089" i="1" s="1"/>
  <c r="Y1089" i="1"/>
  <c r="O1089" i="1"/>
  <c r="M1089" i="1"/>
  <c r="AC1088" i="1" a="1"/>
  <c r="AC1088" i="1" s="1"/>
  <c r="Y1088" i="1"/>
  <c r="O1088" i="1"/>
  <c r="M1088" i="1"/>
  <c r="AC1087" i="1" a="1"/>
  <c r="AC1087" i="1" s="1"/>
  <c r="Y1087" i="1"/>
  <c r="O1087" i="1"/>
  <c r="M1087" i="1"/>
  <c r="Y1086" i="1"/>
  <c r="AC1086" i="1" a="1"/>
  <c r="AC1086" i="1" s="1"/>
  <c r="O1086" i="1"/>
  <c r="M1086" i="1"/>
  <c r="AC1085" i="1" a="1"/>
  <c r="AC1085" i="1" s="1"/>
  <c r="Y1085" i="1"/>
  <c r="O1085" i="1"/>
  <c r="M1085" i="1"/>
  <c r="Q1085" i="1"/>
  <c r="AC1084" i="1" a="1"/>
  <c r="AC1084" i="1" s="1"/>
  <c r="Y1084" i="1"/>
  <c r="O1084" i="1"/>
  <c r="M1084" i="1"/>
  <c r="O1083" i="1"/>
  <c r="Y1083" i="1"/>
  <c r="AC1083" i="1" a="1"/>
  <c r="AC1083" i="1" s="1"/>
  <c r="M1083" i="1"/>
  <c r="AC1082" i="1" a="1"/>
  <c r="AC1082" i="1" s="1"/>
  <c r="Y1082" i="1"/>
  <c r="O1082" i="1"/>
  <c r="M1082" i="1"/>
  <c r="Q1082" i="1"/>
  <c r="AC1081" i="1" a="1"/>
  <c r="AC1081" i="1" s="1"/>
  <c r="Y1081" i="1"/>
  <c r="O1081" i="1"/>
  <c r="M1081" i="1"/>
  <c r="Y1080" i="1"/>
  <c r="AC1080" i="1" a="1"/>
  <c r="AC1080" i="1" s="1"/>
  <c r="O1080" i="1"/>
  <c r="M1080" i="1"/>
  <c r="Q1080" i="1"/>
  <c r="AC1079" i="1" a="1"/>
  <c r="AC1079" i="1" s="1"/>
  <c r="Y1079" i="1"/>
  <c r="O1079" i="1"/>
  <c r="M1079" i="1"/>
  <c r="AC1078" i="1" a="1"/>
  <c r="AC1078" i="1" s="1"/>
  <c r="Y1078" i="1"/>
  <c r="O1078" i="1"/>
  <c r="M1078" i="1"/>
  <c r="M1077" i="1"/>
  <c r="O1077" i="1"/>
  <c r="AC1077" i="1" a="1"/>
  <c r="AC1077" i="1" s="1"/>
  <c r="Y1077" i="1"/>
  <c r="Q1077" i="1"/>
  <c r="AC1076" i="1" a="1"/>
  <c r="AC1076" i="1" s="1"/>
  <c r="Y1076" i="1"/>
  <c r="O1076" i="1"/>
  <c r="M1076" i="1"/>
  <c r="AC1075" i="1" a="1"/>
  <c r="AC1075" i="1" s="1"/>
  <c r="Y1075" i="1"/>
  <c r="O1075" i="1"/>
  <c r="M1075" i="1"/>
  <c r="O1074" i="1"/>
  <c r="Y1074" i="1"/>
  <c r="AC1074" i="1" a="1"/>
  <c r="AC1074" i="1" s="1"/>
  <c r="M1074" i="1"/>
  <c r="AC1073" i="1" a="1"/>
  <c r="AC1073" i="1" s="1"/>
  <c r="Y1073" i="1"/>
  <c r="O1073" i="1"/>
  <c r="M1073" i="1"/>
  <c r="Q1073" i="1"/>
  <c r="AC1072" i="1" a="1"/>
  <c r="AC1072" i="1" s="1"/>
  <c r="Y1072" i="1"/>
  <c r="O1072" i="1"/>
  <c r="M1072" i="1"/>
  <c r="AC1071" i="1" a="1"/>
  <c r="AC1071" i="1" s="1"/>
  <c r="Y1071" i="1"/>
  <c r="O1071" i="1"/>
  <c r="M1071" i="1"/>
  <c r="Q1071" i="1"/>
  <c r="Y1070" i="1"/>
  <c r="O1070" i="1"/>
  <c r="M1070" i="1"/>
  <c r="AC1070" i="1" a="1"/>
  <c r="AC1070" i="1" s="1"/>
  <c r="AC1068" i="1" a="1"/>
  <c r="AC1068" i="1" s="1"/>
  <c r="Y1068" i="1"/>
  <c r="O1068" i="1"/>
  <c r="M1068" i="1"/>
  <c r="M1067" i="1"/>
  <c r="AC1067" i="1" a="1"/>
  <c r="AC1067" i="1" s="1"/>
  <c r="Y1067" i="1"/>
  <c r="O1067" i="1"/>
  <c r="Q1067" i="1"/>
  <c r="AC1066" i="1" a="1"/>
  <c r="AC1066" i="1" s="1"/>
  <c r="Y1066" i="1"/>
  <c r="O1066" i="1"/>
  <c r="M1066" i="1"/>
  <c r="AC1065" i="1" a="1"/>
  <c r="AC1065" i="1" s="1"/>
  <c r="Y1065" i="1"/>
  <c r="O1065" i="1"/>
  <c r="M1065" i="1"/>
  <c r="AC1064" i="1" a="1"/>
  <c r="AC1064" i="1" s="1"/>
  <c r="Y1064" i="1"/>
  <c r="O1064" i="1"/>
  <c r="M1064" i="1"/>
  <c r="Q1064" i="1"/>
  <c r="O1063" i="1"/>
  <c r="Y1063" i="1"/>
  <c r="AC1063" i="1" a="1"/>
  <c r="AC1063" i="1" s="1"/>
  <c r="M1063" i="1"/>
  <c r="AC1062" i="1" a="1"/>
  <c r="AC1062" i="1" s="1"/>
  <c r="Y1062" i="1"/>
  <c r="O1062" i="1"/>
  <c r="M1062" i="1"/>
  <c r="AC1061" i="1" a="1"/>
  <c r="AC1061" i="1" s="1"/>
  <c r="Y1061" i="1"/>
  <c r="O1061" i="1"/>
  <c r="M1061" i="1"/>
  <c r="O1060" i="1"/>
  <c r="Y1060" i="1"/>
  <c r="AC1060" i="1" a="1"/>
  <c r="AC1060" i="1" s="1"/>
  <c r="M1060" i="1"/>
  <c r="Q1060" i="1"/>
  <c r="AC1059" i="1" a="1"/>
  <c r="AC1059" i="1" s="1"/>
  <c r="Y1059" i="1"/>
  <c r="O1059" i="1"/>
  <c r="M1059" i="1"/>
  <c r="AC1058" i="1" a="1"/>
  <c r="AC1058" i="1" s="1"/>
  <c r="Y1058" i="1"/>
  <c r="O1058" i="1"/>
  <c r="M1058" i="1"/>
  <c r="AC1057" i="1" a="1"/>
  <c r="AC1057" i="1" s="1"/>
  <c r="Y1057" i="1"/>
  <c r="O1057" i="1"/>
  <c r="M1057" i="1"/>
  <c r="O1056" i="1"/>
  <c r="Y1056" i="1"/>
  <c r="AC1056" i="1" a="1"/>
  <c r="AC1056" i="1" s="1"/>
  <c r="M1056" i="1"/>
  <c r="Q1056" i="1"/>
  <c r="AC1055" i="1" a="1"/>
  <c r="AC1055" i="1" s="1"/>
  <c r="Y1055" i="1"/>
  <c r="O1055" i="1"/>
  <c r="M1055" i="1"/>
  <c r="AC1054" i="1" a="1"/>
  <c r="AC1054" i="1" s="1"/>
  <c r="Y1054" i="1"/>
  <c r="O1054" i="1"/>
  <c r="M1054" i="1"/>
  <c r="M1053" i="1"/>
  <c r="Y1053" i="1"/>
  <c r="O1053" i="1"/>
  <c r="AC1053" i="1" a="1"/>
  <c r="AC1053" i="1" s="1"/>
  <c r="Q1053" i="1"/>
  <c r="AC1052" i="1" a="1"/>
  <c r="AC1052" i="1" s="1"/>
  <c r="Y1052" i="1"/>
  <c r="O1052" i="1"/>
  <c r="M1052" i="1"/>
  <c r="AC1051" i="1" a="1"/>
  <c r="AC1051" i="1" s="1"/>
  <c r="Y1051" i="1"/>
  <c r="O1051" i="1"/>
  <c r="M1051" i="1"/>
  <c r="AC1050" i="1" a="1"/>
  <c r="AC1050" i="1" s="1"/>
  <c r="Y1050" i="1"/>
  <c r="O1050" i="1"/>
  <c r="M1050" i="1"/>
  <c r="AC1049" i="1" a="1"/>
  <c r="AC1049" i="1" s="1"/>
  <c r="O1049" i="1"/>
  <c r="M1049" i="1"/>
  <c r="Y1049" i="1"/>
  <c r="AC1048" i="1" a="1"/>
  <c r="AC1048" i="1" s="1"/>
  <c r="Y1048" i="1"/>
  <c r="O1048" i="1"/>
  <c r="M1048" i="1"/>
  <c r="AC1047" i="1" a="1"/>
  <c r="AC1047" i="1" s="1"/>
  <c r="Y1047" i="1"/>
  <c r="O1047" i="1"/>
  <c r="M1047" i="1"/>
  <c r="Q1047" i="1"/>
  <c r="O1046" i="1"/>
  <c r="Y1046" i="1"/>
  <c r="AC1046" i="1" a="1"/>
  <c r="AC1046" i="1" s="1"/>
  <c r="M1046" i="1"/>
  <c r="AC1045" i="1" a="1"/>
  <c r="AC1045" i="1" s="1"/>
  <c r="Y1045" i="1"/>
  <c r="O1045" i="1"/>
  <c r="M1045" i="1"/>
  <c r="AC1044" i="1" a="1"/>
  <c r="AC1044" i="1" s="1"/>
  <c r="Y1044" i="1"/>
  <c r="O1044" i="1"/>
  <c r="M1044" i="1"/>
  <c r="Q1044" i="1"/>
  <c r="AC1043" i="1" a="1"/>
  <c r="AC1043" i="1" s="1"/>
  <c r="Y1043" i="1"/>
  <c r="O1043" i="1"/>
  <c r="M1043" i="1"/>
  <c r="O1042" i="1"/>
  <c r="Y1042" i="1"/>
  <c r="AC1042" i="1" a="1"/>
  <c r="AC1042" i="1" s="1"/>
  <c r="M1042" i="1"/>
  <c r="Q1042" i="1"/>
  <c r="AC1041" i="1" a="1"/>
  <c r="AC1041" i="1" s="1"/>
  <c r="Y1041" i="1"/>
  <c r="O1041" i="1"/>
  <c r="M1041" i="1"/>
  <c r="AC1039" i="1" a="1"/>
  <c r="AC1039" i="1" s="1"/>
  <c r="Y1039" i="1"/>
  <c r="O1039" i="1"/>
  <c r="M1039" i="1"/>
  <c r="O1038" i="1"/>
  <c r="Y1038" i="1"/>
  <c r="AC1038" i="1" a="1"/>
  <c r="AC1038" i="1" s="1"/>
  <c r="M1038" i="1"/>
  <c r="Q1038" i="1"/>
  <c r="AC1037" i="1" a="1"/>
  <c r="AC1037" i="1" s="1"/>
  <c r="Y1037" i="1"/>
  <c r="O1037" i="1"/>
  <c r="M1037" i="1"/>
  <c r="AC1036" i="1" a="1"/>
  <c r="AC1036" i="1" s="1"/>
  <c r="Y1036" i="1"/>
  <c r="O1036" i="1"/>
  <c r="M1036" i="1"/>
  <c r="AC1035" i="1" a="1"/>
  <c r="AC1035" i="1" s="1"/>
  <c r="Y1035" i="1"/>
  <c r="O1035" i="1"/>
  <c r="M1035" i="1"/>
  <c r="Q1035" i="1"/>
  <c r="AC1034" i="1" a="1"/>
  <c r="AC1034" i="1" s="1"/>
  <c r="Y1034" i="1"/>
  <c r="O1034" i="1"/>
  <c r="M1034" i="1"/>
  <c r="AC1033" i="1" a="1"/>
  <c r="AC1033" i="1" s="1"/>
  <c r="Y1033" i="1"/>
  <c r="O1033" i="1"/>
  <c r="M1033" i="1"/>
  <c r="M1032" i="1"/>
  <c r="AC1032" i="1" a="1"/>
  <c r="AC1032" i="1" s="1"/>
  <c r="Y1032" i="1"/>
  <c r="O1032" i="1"/>
  <c r="AC1031" i="1" a="1"/>
  <c r="AC1031" i="1" s="1"/>
  <c r="Y1031" i="1"/>
  <c r="O1031" i="1"/>
  <c r="M1031" i="1"/>
  <c r="AC1030" i="1" a="1"/>
  <c r="AC1030" i="1" s="1"/>
  <c r="Y1030" i="1"/>
  <c r="O1030" i="1"/>
  <c r="M1030" i="1"/>
  <c r="Q1032" i="1"/>
  <c r="AC1029" i="1" a="1"/>
  <c r="AC1029" i="1" s="1"/>
  <c r="Y1029" i="1"/>
  <c r="O1029" i="1"/>
  <c r="M1029" i="1"/>
  <c r="AC1028" i="1" a="1"/>
  <c r="AC1028" i="1" s="1"/>
  <c r="Y1028" i="1"/>
  <c r="O1028" i="1"/>
  <c r="M1028" i="1"/>
  <c r="AC1027" i="1" a="1"/>
  <c r="AC1027" i="1" s="1"/>
  <c r="Y1027" i="1"/>
  <c r="O1027" i="1"/>
  <c r="M1027" i="1"/>
  <c r="AC1026" i="1" a="1"/>
  <c r="AC1026" i="1" s="1"/>
  <c r="Y1026" i="1"/>
  <c r="O1026" i="1"/>
  <c r="M1026" i="1"/>
  <c r="AC1025" i="1" a="1"/>
  <c r="AC1025" i="1" s="1"/>
  <c r="Y1025" i="1"/>
  <c r="O1025" i="1"/>
  <c r="M1025" i="1"/>
  <c r="Q1027" i="1"/>
  <c r="Y1024" i="1"/>
  <c r="AC1024" i="1" a="1"/>
  <c r="AC1024" i="1" s="1"/>
  <c r="O1024" i="1"/>
  <c r="M1024" i="1"/>
  <c r="AC1022" i="1" a="1"/>
  <c r="AC1022" i="1" s="1"/>
  <c r="Y1022" i="1"/>
  <c r="O1022" i="1"/>
  <c r="M1022" i="1"/>
  <c r="AC1021" i="1" a="1"/>
  <c r="AC1021" i="1" s="1"/>
  <c r="Y1021" i="1"/>
  <c r="O1021" i="1"/>
  <c r="M1021" i="1"/>
  <c r="Q1021" i="1"/>
  <c r="O1020" i="1"/>
  <c r="AC1020" i="1" a="1"/>
  <c r="AC1020" i="1" s="1"/>
  <c r="M1020" i="1"/>
  <c r="Y1020" i="1"/>
  <c r="AC1019" i="1" a="1"/>
  <c r="AC1019" i="1" s="1"/>
  <c r="Y1019" i="1"/>
  <c r="O1019" i="1"/>
  <c r="M1019" i="1"/>
  <c r="AC1018" i="1" a="1"/>
  <c r="AC1018" i="1" s="1"/>
  <c r="Y1018" i="1"/>
  <c r="O1018" i="1"/>
  <c r="M1018" i="1"/>
  <c r="Q1018" i="1"/>
  <c r="M1017" i="1"/>
  <c r="Y1017" i="1"/>
  <c r="O1017" i="1"/>
  <c r="AC1017" i="1" a="1"/>
  <c r="AC1017" i="1" s="1"/>
  <c r="AC1016" i="1" a="1"/>
  <c r="AC1016" i="1" s="1"/>
  <c r="Y1016" i="1"/>
  <c r="O1016" i="1"/>
  <c r="M1016" i="1"/>
  <c r="AC1015" i="1" a="1"/>
  <c r="AC1015" i="1" s="1"/>
  <c r="Y1015" i="1"/>
  <c r="O1015" i="1"/>
  <c r="M1015" i="1"/>
  <c r="AC1014" i="1" a="1"/>
  <c r="AC1014" i="1" s="1"/>
  <c r="Y1014" i="1"/>
  <c r="O1014" i="1"/>
  <c r="M1014" i="1"/>
  <c r="AC1013" i="1" a="1"/>
  <c r="AC1013" i="1" s="1"/>
  <c r="Y1013" i="1"/>
  <c r="O1013" i="1"/>
  <c r="M1013" i="1"/>
  <c r="AC1012" i="1" a="1"/>
  <c r="AC1012" i="1" s="1"/>
  <c r="Y1012" i="1"/>
  <c r="O1012" i="1"/>
  <c r="M1012" i="1"/>
  <c r="AC1011" i="1" a="1"/>
  <c r="AC1011" i="1" s="1"/>
  <c r="Y1011" i="1"/>
  <c r="O1011" i="1"/>
  <c r="M1011" i="1"/>
  <c r="AC1010" i="1" a="1"/>
  <c r="AC1010" i="1" s="1"/>
  <c r="Y1010" i="1"/>
  <c r="O1010" i="1"/>
  <c r="M1010" i="1"/>
  <c r="AC1009" i="1" a="1"/>
  <c r="AC1009" i="1" s="1"/>
  <c r="Y1009" i="1"/>
  <c r="O1009" i="1"/>
  <c r="M1009" i="1"/>
  <c r="AC1008" i="1" a="1"/>
  <c r="AC1008" i="1" s="1"/>
  <c r="Y1008" i="1"/>
  <c r="O1008" i="1"/>
  <c r="M1008" i="1"/>
  <c r="O1007" i="1"/>
  <c r="AC1007" i="1" a="1"/>
  <c r="AC1007" i="1" s="1"/>
  <c r="M1007" i="1"/>
  <c r="Y1007" i="1"/>
  <c r="AC1006" i="1" a="1"/>
  <c r="AC1006" i="1" s="1"/>
  <c r="Y1006" i="1"/>
  <c r="O1006" i="1"/>
  <c r="M1006" i="1"/>
  <c r="AC1005" i="1" a="1"/>
  <c r="AC1005" i="1" s="1"/>
  <c r="Y1005" i="1"/>
  <c r="O1005" i="1"/>
  <c r="M1005" i="1"/>
  <c r="R1004" i="1"/>
  <c r="Q1005" i="1"/>
  <c r="O1004" i="1"/>
  <c r="Y1004" i="1"/>
  <c r="AC1004" i="1" a="1"/>
  <c r="AC1004" i="1" s="1"/>
  <c r="M1004" i="1"/>
  <c r="AC1001" i="1" a="1"/>
  <c r="AC1001" i="1" s="1"/>
  <c r="Y1001" i="1"/>
  <c r="O1001" i="1"/>
  <c r="M1001" i="1"/>
  <c r="Q1001" i="1"/>
  <c r="AC1000" i="1" a="1"/>
  <c r="AC1000" i="1" s="1"/>
  <c r="Y1000" i="1"/>
  <c r="O1000" i="1"/>
  <c r="M1000" i="1"/>
  <c r="AC999" i="1" a="1"/>
  <c r="AC999" i="1" s="1"/>
  <c r="Y999" i="1"/>
  <c r="O999" i="1"/>
  <c r="M999" i="1"/>
  <c r="AC998" i="1" a="1"/>
  <c r="AC998" i="1" s="1"/>
  <c r="Y998" i="1"/>
  <c r="O998" i="1"/>
  <c r="M998" i="1"/>
  <c r="Q998" i="1"/>
  <c r="AC997" i="1" a="1"/>
  <c r="AC997" i="1" s="1"/>
  <c r="Y997" i="1"/>
  <c r="O997" i="1"/>
  <c r="M997" i="1"/>
  <c r="AC996" i="1" a="1"/>
  <c r="AC996" i="1" s="1"/>
  <c r="Y996" i="1"/>
  <c r="O996" i="1"/>
  <c r="M996" i="1"/>
  <c r="R995" i="1"/>
  <c r="Q996" i="1"/>
  <c r="AC995" i="1" a="1"/>
  <c r="AC995" i="1" s="1"/>
  <c r="Y995" i="1"/>
  <c r="O995" i="1"/>
  <c r="M995" i="1"/>
  <c r="AC994" i="1" a="1"/>
  <c r="AC994" i="1" s="1"/>
  <c r="Y994" i="1"/>
  <c r="O994" i="1"/>
  <c r="M994" i="1"/>
  <c r="AC993" i="1" a="1"/>
  <c r="AC993" i="1" s="1"/>
  <c r="Y993" i="1"/>
  <c r="O993" i="1"/>
  <c r="M993" i="1"/>
  <c r="Q993" i="1"/>
  <c r="Y992" i="1"/>
  <c r="O992" i="1"/>
  <c r="M992" i="1"/>
  <c r="AC992" i="1" a="1"/>
  <c r="AC992" i="1" s="1"/>
  <c r="AC991" i="1" a="1"/>
  <c r="AC991" i="1" s="1"/>
  <c r="Y991" i="1"/>
  <c r="O991" i="1"/>
  <c r="M991" i="1"/>
  <c r="M990" i="1"/>
  <c r="AC990" i="1" a="1"/>
  <c r="AC990" i="1" s="1"/>
  <c r="Y990" i="1"/>
  <c r="O990" i="1"/>
  <c r="Q990" i="1"/>
  <c r="AC989" i="1" a="1"/>
  <c r="AC989" i="1" s="1"/>
  <c r="Y989" i="1"/>
  <c r="O989" i="1"/>
  <c r="M989" i="1"/>
  <c r="AC988" i="1" a="1"/>
  <c r="AC988" i="1" s="1"/>
  <c r="Y988" i="1"/>
  <c r="O988" i="1"/>
  <c r="M988" i="1"/>
  <c r="Q988" i="1"/>
  <c r="AC987" i="1" a="1"/>
  <c r="AC987" i="1" s="1"/>
  <c r="Y987" i="1"/>
  <c r="O987" i="1"/>
  <c r="M987" i="1"/>
  <c r="AC986" i="1" a="1"/>
  <c r="AC986" i="1" s="1"/>
  <c r="Y986" i="1"/>
  <c r="O986" i="1"/>
  <c r="M986" i="1"/>
  <c r="AC985" i="1" a="1"/>
  <c r="AC985" i="1" s="1"/>
  <c r="O985" i="1"/>
  <c r="M985" i="1"/>
  <c r="Y985" i="1"/>
  <c r="Q985" i="1"/>
  <c r="AC984" i="1" a="1"/>
  <c r="AC984" i="1" s="1"/>
  <c r="Y984" i="1"/>
  <c r="O984" i="1"/>
  <c r="M984" i="1"/>
  <c r="AC983" i="1" a="1"/>
  <c r="AC983" i="1" s="1"/>
  <c r="Y983" i="1"/>
  <c r="O983" i="1"/>
  <c r="M983" i="1"/>
  <c r="AC982" i="1" a="1"/>
  <c r="AC982" i="1" s="1"/>
  <c r="Y982" i="1"/>
  <c r="O982" i="1"/>
  <c r="M982" i="1"/>
  <c r="Q982" i="1"/>
  <c r="AC977" i="1" a="1"/>
  <c r="AC977" i="1" s="1"/>
  <c r="Y977" i="1"/>
  <c r="O977" i="1"/>
  <c r="M977" i="1"/>
  <c r="AC976" i="1" a="1"/>
  <c r="AC976" i="1" s="1"/>
  <c r="Y976" i="1"/>
  <c r="M976" i="1"/>
  <c r="O976" i="1"/>
  <c r="Q976" i="1"/>
  <c r="AC975" i="1" a="1"/>
  <c r="AC975" i="1" s="1"/>
  <c r="Y975" i="1"/>
  <c r="O975" i="1"/>
  <c r="M975" i="1"/>
  <c r="AC974" i="1" a="1"/>
  <c r="AC974" i="1" s="1"/>
  <c r="Y974" i="1"/>
  <c r="O974" i="1"/>
  <c r="M974" i="1"/>
  <c r="AC973" i="1" a="1"/>
  <c r="AC973" i="1" s="1"/>
  <c r="Y973" i="1"/>
  <c r="O973" i="1"/>
  <c r="M973" i="1"/>
  <c r="Q973" i="1"/>
  <c r="AC972" i="1" a="1"/>
  <c r="AC972" i="1" s="1"/>
  <c r="Y972" i="1"/>
  <c r="O972" i="1"/>
  <c r="M972" i="1"/>
  <c r="AC971" i="1" a="1"/>
  <c r="AC971" i="1" s="1"/>
  <c r="Y971" i="1"/>
  <c r="O971" i="1"/>
  <c r="M971" i="1"/>
  <c r="M970" i="1"/>
  <c r="Y970" i="1"/>
  <c r="AC970" i="1" a="1"/>
  <c r="AC970" i="1" s="1"/>
  <c r="O970" i="1"/>
  <c r="M969" i="1"/>
  <c r="Y969" i="1"/>
  <c r="AC969" i="1" a="1"/>
  <c r="AC969" i="1" s="1"/>
  <c r="O969" i="1"/>
  <c r="Q970" i="1"/>
  <c r="Y968" i="1"/>
  <c r="O968" i="1"/>
  <c r="M968" i="1"/>
  <c r="AC968" i="1" a="1"/>
  <c r="AC968" i="1" s="1"/>
  <c r="AC967" i="1" a="1"/>
  <c r="AC967" i="1" s="1"/>
  <c r="Y967" i="1"/>
  <c r="O967" i="1"/>
  <c r="M967" i="1"/>
  <c r="AC966" i="1" a="1"/>
  <c r="AC966" i="1" s="1"/>
  <c r="Y966" i="1"/>
  <c r="O966" i="1"/>
  <c r="M966" i="1"/>
  <c r="AC965" i="1" a="1"/>
  <c r="AC965" i="1" s="1"/>
  <c r="Y965" i="1"/>
  <c r="O965" i="1"/>
  <c r="M965" i="1"/>
  <c r="AC964" i="1" a="1"/>
  <c r="AC964" i="1" s="1"/>
  <c r="Y964" i="1"/>
  <c r="O964" i="1"/>
  <c r="M964" i="1"/>
  <c r="Q964" i="1"/>
  <c r="R963" i="1"/>
  <c r="AC963" i="1" a="1"/>
  <c r="AC963" i="1" s="1"/>
  <c r="Y963" i="1"/>
  <c r="O963" i="1"/>
  <c r="M963" i="1"/>
  <c r="O959" i="1"/>
  <c r="Y959" i="1"/>
  <c r="AC959" i="1" a="1"/>
  <c r="AC959" i="1" s="1"/>
  <c r="M959" i="1"/>
  <c r="AC958" i="1" a="1"/>
  <c r="AC958" i="1" s="1"/>
  <c r="Y958" i="1"/>
  <c r="O958" i="1"/>
  <c r="M958" i="1"/>
  <c r="Q958" i="1"/>
  <c r="AC957" i="1" a="1"/>
  <c r="AC957" i="1" s="1"/>
  <c r="Y957" i="1"/>
  <c r="O957" i="1"/>
  <c r="M957" i="1"/>
  <c r="M956" i="1"/>
  <c r="Y956" i="1"/>
  <c r="O956" i="1"/>
  <c r="AC956" i="1" a="1"/>
  <c r="AC956" i="1" s="1"/>
  <c r="Q956" i="1"/>
  <c r="AC955" i="1" a="1"/>
  <c r="AC955" i="1" s="1"/>
  <c r="Y955" i="1"/>
  <c r="O955" i="1"/>
  <c r="M955" i="1"/>
  <c r="AC954" i="1" a="1"/>
  <c r="AC954" i="1" s="1"/>
  <c r="Y954" i="1"/>
  <c r="O954" i="1"/>
  <c r="M954" i="1"/>
  <c r="AC953" i="1" a="1"/>
  <c r="AC953" i="1" s="1"/>
  <c r="Y953" i="1"/>
  <c r="O953" i="1"/>
  <c r="M953" i="1"/>
  <c r="AC952" i="1" a="1"/>
  <c r="AC952" i="1" s="1"/>
  <c r="M952" i="1"/>
  <c r="Y952" i="1"/>
  <c r="O952" i="1"/>
  <c r="AC951" i="1" a="1"/>
  <c r="AC951" i="1" s="1"/>
  <c r="Y951" i="1"/>
  <c r="O951" i="1"/>
  <c r="M951" i="1"/>
  <c r="AC950" i="1" a="1"/>
  <c r="AC950" i="1" s="1"/>
  <c r="Y950" i="1"/>
  <c r="O950" i="1"/>
  <c r="M950" i="1"/>
  <c r="Q950" i="1"/>
  <c r="M949" i="1"/>
  <c r="AC949" i="1" a="1"/>
  <c r="AC949" i="1" s="1"/>
  <c r="Y949" i="1"/>
  <c r="O949" i="1"/>
  <c r="O948" i="1"/>
  <c r="Y948" i="1"/>
  <c r="AC948" i="1" a="1"/>
  <c r="AC948" i="1" s="1"/>
  <c r="M948" i="1"/>
  <c r="Q948" i="1"/>
  <c r="M947" i="1"/>
  <c r="AC947" i="1" a="1"/>
  <c r="AC947" i="1" s="1"/>
  <c r="Y947" i="1"/>
  <c r="O947" i="1"/>
  <c r="AC946" i="1" a="1"/>
  <c r="AC946" i="1" s="1"/>
  <c r="Y946" i="1"/>
  <c r="O946" i="1"/>
  <c r="M946" i="1"/>
  <c r="AC945" i="1" a="1"/>
  <c r="AC945" i="1" s="1"/>
  <c r="Y945" i="1"/>
  <c r="O945" i="1"/>
  <c r="M945" i="1"/>
  <c r="M944" i="1"/>
  <c r="AC944" i="1" a="1"/>
  <c r="AC944" i="1" s="1"/>
  <c r="Y944" i="1"/>
  <c r="O944" i="1"/>
  <c r="M943" i="1"/>
  <c r="AC943" i="1" a="1"/>
  <c r="AC943" i="1" s="1"/>
  <c r="Y943" i="1"/>
  <c r="O943" i="1"/>
  <c r="Q943" i="1"/>
  <c r="M942" i="1"/>
  <c r="Y942" i="1"/>
  <c r="AC942" i="1" a="1"/>
  <c r="AC942" i="1" s="1"/>
  <c r="O942" i="1"/>
  <c r="M941" i="1"/>
  <c r="Y941" i="1"/>
  <c r="AC941" i="1" a="1"/>
  <c r="AC941" i="1" s="1"/>
  <c r="O941" i="1"/>
  <c r="M940" i="1"/>
  <c r="AC940" i="1" a="1"/>
  <c r="AC940" i="1" s="1"/>
  <c r="O940" i="1"/>
  <c r="Y940" i="1"/>
  <c r="AC939" i="1" a="1"/>
  <c r="AC939" i="1" s="1"/>
  <c r="Y939" i="1"/>
  <c r="O939" i="1"/>
  <c r="M939" i="1"/>
  <c r="AC938" i="1" a="1"/>
  <c r="AC938" i="1" s="1"/>
  <c r="Y938" i="1"/>
  <c r="O938" i="1"/>
  <c r="M938" i="1"/>
  <c r="Q938" i="1"/>
  <c r="AC937" i="1" a="1"/>
  <c r="AC937" i="1" s="1"/>
  <c r="Y937" i="1"/>
  <c r="O937" i="1"/>
  <c r="M937" i="1"/>
  <c r="M936" i="1"/>
  <c r="AC936" i="1" a="1"/>
  <c r="AC936" i="1" s="1"/>
  <c r="Y936" i="1"/>
  <c r="O936" i="1"/>
  <c r="M935" i="1"/>
  <c r="AC935" i="1" a="1"/>
  <c r="AC935" i="1" s="1"/>
  <c r="Y935" i="1"/>
  <c r="O935" i="1"/>
  <c r="Q935" i="1"/>
  <c r="O934" i="1"/>
  <c r="AC934" i="1" a="1"/>
  <c r="AC934" i="1" s="1"/>
  <c r="Y934" i="1"/>
  <c r="M934" i="1"/>
  <c r="AC933" i="1" a="1"/>
  <c r="AC933" i="1" s="1"/>
  <c r="Y933" i="1"/>
  <c r="O933" i="1"/>
  <c r="M933" i="1"/>
  <c r="M932" i="1"/>
  <c r="AC932" i="1" a="1"/>
  <c r="AC932" i="1" s="1"/>
  <c r="Y932" i="1"/>
  <c r="O932" i="1"/>
  <c r="O931" i="1"/>
  <c r="AC931" i="1" a="1"/>
  <c r="AC931" i="1" s="1"/>
  <c r="Y931" i="1"/>
  <c r="M931" i="1"/>
  <c r="Q931" i="1"/>
  <c r="AC930" i="1" a="1"/>
  <c r="AC930" i="1" s="1"/>
  <c r="Y930" i="1"/>
  <c r="O930" i="1"/>
  <c r="M930" i="1"/>
  <c r="Q951" i="1"/>
  <c r="AC929" i="1" a="1"/>
  <c r="AC929" i="1" s="1"/>
  <c r="Y929" i="1"/>
  <c r="O929" i="1"/>
  <c r="M929" i="1"/>
  <c r="AC928" i="1" a="1"/>
  <c r="AC928" i="1" s="1"/>
  <c r="Y928" i="1"/>
  <c r="O928" i="1"/>
  <c r="M928" i="1"/>
  <c r="Q928" i="1"/>
  <c r="M927" i="1"/>
  <c r="O927" i="1"/>
  <c r="AC927" i="1" a="1"/>
  <c r="AC927" i="1" s="1"/>
  <c r="Y927" i="1"/>
  <c r="AC926" i="1" a="1"/>
  <c r="AC926" i="1" s="1"/>
  <c r="Y926" i="1"/>
  <c r="O926" i="1"/>
  <c r="M926" i="1"/>
  <c r="AC925" i="1" a="1"/>
  <c r="AC925" i="1" s="1"/>
  <c r="Y925" i="1"/>
  <c r="O925" i="1"/>
  <c r="M925" i="1"/>
  <c r="AC924" i="1" a="1"/>
  <c r="AC924" i="1" s="1"/>
  <c r="Y924" i="1"/>
  <c r="O924" i="1"/>
  <c r="M924" i="1"/>
  <c r="Q924" i="1"/>
  <c r="M923" i="1"/>
  <c r="O923" i="1"/>
  <c r="AC923" i="1" a="1"/>
  <c r="AC923" i="1" s="1"/>
  <c r="Y923" i="1"/>
  <c r="AC922" i="1" a="1"/>
  <c r="AC922" i="1" s="1"/>
  <c r="Y922" i="1"/>
  <c r="O922" i="1"/>
  <c r="M922" i="1"/>
  <c r="Q922" i="1"/>
  <c r="M921" i="1"/>
  <c r="Y921" i="1"/>
  <c r="O921" i="1"/>
  <c r="AC921" i="1" a="1"/>
  <c r="AC921" i="1" s="1"/>
  <c r="AC920" i="1" a="1"/>
  <c r="AC920" i="1" s="1"/>
  <c r="Y920" i="1"/>
  <c r="O920" i="1"/>
  <c r="M920" i="1"/>
  <c r="Q920" i="1"/>
  <c r="AC919" i="1" a="1"/>
  <c r="AC919" i="1" s="1"/>
  <c r="Y919" i="1"/>
  <c r="O919" i="1"/>
  <c r="M919" i="1"/>
  <c r="M918" i="1"/>
  <c r="O918" i="1"/>
  <c r="AC918" i="1" a="1"/>
  <c r="AC918" i="1" s="1"/>
  <c r="Y918" i="1"/>
  <c r="AC917" i="1" a="1"/>
  <c r="AC917" i="1" s="1"/>
  <c r="Y917" i="1"/>
  <c r="O917" i="1"/>
  <c r="M917" i="1"/>
  <c r="Q917" i="1"/>
  <c r="M916" i="1"/>
  <c r="Y916" i="1"/>
  <c r="O916" i="1"/>
  <c r="AC916" i="1" a="1"/>
  <c r="AC916" i="1" s="1"/>
  <c r="AC915" i="1" a="1"/>
  <c r="AC915" i="1" s="1"/>
  <c r="Y915" i="1"/>
  <c r="O915" i="1"/>
  <c r="M915" i="1"/>
  <c r="Q915" i="1"/>
  <c r="AC914" i="1" a="1"/>
  <c r="AC914" i="1" s="1"/>
  <c r="Y914" i="1"/>
  <c r="O914" i="1"/>
  <c r="M914" i="1"/>
  <c r="Y913" i="1"/>
  <c r="AC913" i="1" a="1"/>
  <c r="AC913" i="1" s="1"/>
  <c r="O913" i="1"/>
  <c r="M913" i="1"/>
  <c r="AC912" i="1" a="1"/>
  <c r="AC912" i="1" s="1"/>
  <c r="Y912" i="1"/>
  <c r="O912" i="1"/>
  <c r="M912" i="1"/>
  <c r="Q912" i="1"/>
  <c r="AC911" i="1" a="1"/>
  <c r="AC911" i="1" s="1"/>
  <c r="Y911" i="1"/>
  <c r="O911" i="1"/>
  <c r="M911" i="1"/>
  <c r="AC910" i="1" a="1"/>
  <c r="AC910" i="1" s="1"/>
  <c r="Y910" i="1"/>
  <c r="O910" i="1"/>
  <c r="M910" i="1"/>
  <c r="AC909" i="1" a="1"/>
  <c r="AC909" i="1" s="1"/>
  <c r="Y909" i="1"/>
  <c r="O909" i="1"/>
  <c r="M909" i="1"/>
  <c r="O908" i="1"/>
  <c r="M908" i="1"/>
  <c r="AC907" i="1" a="1"/>
  <c r="AC907" i="1" s="1"/>
  <c r="Y907" i="1"/>
  <c r="O907" i="1"/>
  <c r="M907" i="1"/>
  <c r="Q907" i="1"/>
  <c r="AC906" i="1" a="1"/>
  <c r="AC906" i="1" s="1"/>
  <c r="Y906" i="1"/>
  <c r="O906" i="1"/>
  <c r="M906" i="1"/>
  <c r="AC905" i="1" a="1"/>
  <c r="AC905" i="1" s="1"/>
  <c r="Y905" i="1"/>
  <c r="O905" i="1"/>
  <c r="M905" i="1"/>
  <c r="Q905" i="1"/>
  <c r="AC904" i="1" a="1"/>
  <c r="AC904" i="1" s="1"/>
  <c r="Y904" i="1"/>
  <c r="O904" i="1"/>
  <c r="M904" i="1"/>
  <c r="O903" i="1"/>
  <c r="M903" i="1"/>
  <c r="AC903" i="1" a="1"/>
  <c r="AC903" i="1" s="1"/>
  <c r="Y903" i="1"/>
  <c r="Q903" i="1"/>
  <c r="M902" i="1"/>
  <c r="AC902" i="1" a="1"/>
  <c r="AC902" i="1" s="1"/>
  <c r="Y902" i="1"/>
  <c r="O902" i="1"/>
  <c r="M901" i="1"/>
  <c r="AC901" i="1" a="1"/>
  <c r="AC901" i="1" s="1"/>
  <c r="Y901" i="1"/>
  <c r="O901" i="1"/>
  <c r="Q901" i="1"/>
  <c r="M900" i="1"/>
  <c r="AC900" i="1" a="1"/>
  <c r="AC900" i="1" s="1"/>
  <c r="Y900" i="1"/>
  <c r="O900" i="1"/>
  <c r="AC899" i="1" a="1"/>
  <c r="AC899" i="1" s="1"/>
  <c r="Y899" i="1"/>
  <c r="O899" i="1"/>
  <c r="M899" i="1"/>
  <c r="AC898" i="1" a="1"/>
  <c r="AC898" i="1" s="1"/>
  <c r="Y898" i="1"/>
  <c r="O898" i="1"/>
  <c r="M898" i="1"/>
  <c r="O897" i="1"/>
  <c r="Y897" i="1"/>
  <c r="AC897" i="1" a="1"/>
  <c r="AC897" i="1" s="1"/>
  <c r="M897" i="1"/>
  <c r="Q897" i="1"/>
  <c r="AC896" i="1" a="1"/>
  <c r="AC896" i="1" s="1"/>
  <c r="Y896" i="1"/>
  <c r="O896" i="1"/>
  <c r="M896" i="1"/>
  <c r="AC895" i="1" a="1"/>
  <c r="AC895" i="1" s="1"/>
  <c r="Y895" i="1"/>
  <c r="O895" i="1"/>
  <c r="M895" i="1"/>
  <c r="Q895" i="1"/>
  <c r="M894" i="1"/>
  <c r="AC894" i="1" a="1"/>
  <c r="AC894" i="1" s="1"/>
  <c r="Y894" i="1"/>
  <c r="O894" i="1"/>
  <c r="M893" i="1"/>
  <c r="AC893" i="1" a="1"/>
  <c r="AC893" i="1" s="1"/>
  <c r="Y893" i="1"/>
  <c r="O893" i="1"/>
  <c r="Q893" i="1"/>
  <c r="M892" i="1"/>
  <c r="Y892" i="1"/>
  <c r="AC892" i="1" a="1"/>
  <c r="AC892" i="1" s="1"/>
  <c r="O892" i="1"/>
  <c r="Y891" i="1"/>
  <c r="O891" i="1"/>
  <c r="M891" i="1"/>
  <c r="AC891" i="1" a="1"/>
  <c r="AC891" i="1" s="1"/>
  <c r="Q891" i="1"/>
  <c r="AC890" i="1" a="1"/>
  <c r="AC890" i="1" s="1"/>
  <c r="Y890" i="1"/>
  <c r="O890" i="1"/>
  <c r="M890" i="1"/>
  <c r="AC889" i="1" a="1"/>
  <c r="AC889" i="1" s="1"/>
  <c r="Y889" i="1"/>
  <c r="O889" i="1"/>
  <c r="M889" i="1"/>
  <c r="Q889" i="1"/>
  <c r="AC888" i="1" a="1"/>
  <c r="AC888" i="1" s="1"/>
  <c r="Y888" i="1"/>
  <c r="O888" i="1"/>
  <c r="M888" i="1"/>
  <c r="AC887" i="1" a="1"/>
  <c r="AC887" i="1" s="1"/>
  <c r="Y887" i="1"/>
  <c r="O887" i="1"/>
  <c r="M887" i="1"/>
  <c r="AC886" i="1" a="1"/>
  <c r="AC886" i="1" s="1"/>
  <c r="Y886" i="1"/>
  <c r="O886" i="1"/>
  <c r="M886" i="1"/>
  <c r="AC885" i="1" a="1"/>
  <c r="AC885" i="1" s="1"/>
  <c r="Y885" i="1"/>
  <c r="O885" i="1"/>
  <c r="M885" i="1"/>
  <c r="Q885" i="1"/>
  <c r="AC884" i="1" a="1"/>
  <c r="AC884" i="1" s="1"/>
  <c r="Y884" i="1"/>
  <c r="O884" i="1"/>
  <c r="M884" i="1"/>
  <c r="AC883" i="1" a="1"/>
  <c r="AC883" i="1" s="1"/>
  <c r="Y883" i="1"/>
  <c r="O883" i="1"/>
  <c r="M883" i="1"/>
  <c r="Q883" i="1"/>
  <c r="O882" i="1"/>
  <c r="Y882" i="1"/>
  <c r="AC882" i="1" a="1"/>
  <c r="AC882" i="1" s="1"/>
  <c r="M882" i="1"/>
  <c r="AC881" i="1" a="1"/>
  <c r="AC881" i="1" s="1"/>
  <c r="Y881" i="1"/>
  <c r="O881" i="1"/>
  <c r="M881" i="1"/>
  <c r="O880" i="1"/>
  <c r="M880" i="1"/>
  <c r="AC880" i="1" a="1"/>
  <c r="AC880" i="1" s="1"/>
  <c r="Y880" i="1"/>
  <c r="Q880" i="1"/>
  <c r="O879" i="1"/>
  <c r="AC879" i="1" a="1"/>
  <c r="AC879" i="1" s="1"/>
  <c r="Y879" i="1"/>
  <c r="M879" i="1"/>
  <c r="AC878" i="1" a="1"/>
  <c r="AC878" i="1" s="1"/>
  <c r="Y878" i="1"/>
  <c r="O878" i="1"/>
  <c r="M878" i="1"/>
  <c r="AC877" i="1" a="1"/>
  <c r="AC877" i="1" s="1"/>
  <c r="Y877" i="1"/>
  <c r="O877" i="1"/>
  <c r="M877" i="1"/>
  <c r="M876" i="1"/>
  <c r="O876" i="1"/>
  <c r="AC876" i="1" a="1"/>
  <c r="AC876" i="1" s="1"/>
  <c r="Y876" i="1"/>
  <c r="O875" i="1"/>
  <c r="M875" i="1"/>
  <c r="AC875" i="1" a="1"/>
  <c r="AC875" i="1" s="1"/>
  <c r="Y875" i="1"/>
  <c r="Q875" i="1"/>
  <c r="Y874" i="1"/>
  <c r="M874" i="1"/>
  <c r="AC874" i="1" a="1"/>
  <c r="AC874" i="1" s="1"/>
  <c r="O874" i="1"/>
  <c r="AC873" i="1" a="1"/>
  <c r="AC873" i="1" s="1"/>
  <c r="Y873" i="1"/>
  <c r="O873" i="1"/>
  <c r="M873" i="1"/>
  <c r="M872" i="1"/>
  <c r="Y872" i="1"/>
  <c r="O872" i="1"/>
  <c r="AC872" i="1" a="1"/>
  <c r="AC872" i="1" s="1"/>
  <c r="AC871" i="1" a="1"/>
  <c r="AC871" i="1" s="1"/>
  <c r="Y871" i="1"/>
  <c r="O871" i="1"/>
  <c r="M871" i="1"/>
  <c r="AC870" i="1" a="1"/>
  <c r="AC870" i="1" s="1"/>
  <c r="Y870" i="1"/>
  <c r="O870" i="1"/>
  <c r="M870" i="1"/>
  <c r="M869" i="1"/>
  <c r="AC869" i="1" a="1"/>
  <c r="AC869" i="1" s="1"/>
  <c r="Y869" i="1"/>
  <c r="O869" i="1"/>
  <c r="M868" i="1"/>
  <c r="AC868" i="1" a="1"/>
  <c r="AC868" i="1" s="1"/>
  <c r="Y868" i="1"/>
  <c r="O868" i="1"/>
  <c r="O867" i="1"/>
  <c r="AC867" i="1" a="1"/>
  <c r="AC867" i="1" s="1"/>
  <c r="Y867" i="1"/>
  <c r="M867" i="1"/>
  <c r="AC866" i="1" a="1"/>
  <c r="AC866" i="1" s="1"/>
  <c r="Y866" i="1"/>
  <c r="O866" i="1"/>
  <c r="M866" i="1"/>
  <c r="AC865" i="1" a="1"/>
  <c r="AC865" i="1" s="1"/>
  <c r="Y865" i="1"/>
  <c r="O865" i="1"/>
  <c r="M865" i="1"/>
  <c r="Q865" i="1"/>
  <c r="AC864" i="1" a="1"/>
  <c r="AC864" i="1" s="1"/>
  <c r="Y864" i="1"/>
  <c r="O864" i="1"/>
  <c r="M864" i="1"/>
  <c r="AC863" i="1" a="1"/>
  <c r="AC863" i="1" s="1"/>
  <c r="Y863" i="1"/>
  <c r="O863" i="1"/>
  <c r="M863" i="1"/>
  <c r="AC862" i="1" a="1"/>
  <c r="AC862" i="1" s="1"/>
  <c r="Y862" i="1"/>
  <c r="O862" i="1"/>
  <c r="M862" i="1"/>
  <c r="Q862" i="1"/>
  <c r="AC861" i="1" a="1"/>
  <c r="AC861" i="1" s="1"/>
  <c r="Y861" i="1"/>
  <c r="O861" i="1"/>
  <c r="M861" i="1"/>
  <c r="M860" i="1"/>
  <c r="AC860" i="1" a="1"/>
  <c r="AC860" i="1" s="1"/>
  <c r="Y860" i="1"/>
  <c r="O860" i="1"/>
  <c r="M859" i="1"/>
  <c r="AC859" i="1" a="1"/>
  <c r="AC859" i="1" s="1"/>
  <c r="Y859" i="1"/>
  <c r="O859" i="1"/>
  <c r="M858" i="1"/>
  <c r="AC858" i="1" a="1"/>
  <c r="AC858" i="1" s="1"/>
  <c r="Y858" i="1"/>
  <c r="O858" i="1"/>
  <c r="AC857" i="1" a="1"/>
  <c r="AC857" i="1" s="1"/>
  <c r="O857" i="1"/>
  <c r="M857" i="1"/>
  <c r="Y857" i="1"/>
  <c r="AC856" i="1" a="1"/>
  <c r="AC856" i="1" s="1"/>
  <c r="Y856" i="1"/>
  <c r="O856" i="1"/>
  <c r="M856" i="1"/>
  <c r="Q856" i="1"/>
  <c r="AC855" i="1" a="1"/>
  <c r="AC855" i="1" s="1"/>
  <c r="Y855" i="1"/>
  <c r="O855" i="1"/>
  <c r="M855" i="1"/>
  <c r="Y854" i="1"/>
  <c r="O854" i="1"/>
  <c r="M854" i="1"/>
  <c r="AC854" i="1" a="1"/>
  <c r="AC854" i="1" s="1"/>
  <c r="Q854" i="1"/>
  <c r="AC853" i="1" a="1"/>
  <c r="AC853" i="1" s="1"/>
  <c r="Y853" i="1"/>
  <c r="O853" i="1"/>
  <c r="M853" i="1"/>
  <c r="AC852" i="1" a="1"/>
  <c r="AC852" i="1" s="1"/>
  <c r="Y852" i="1"/>
  <c r="O852" i="1"/>
  <c r="M852" i="1"/>
  <c r="AC851" i="1" a="1"/>
  <c r="AC851" i="1" s="1"/>
  <c r="Y851" i="1"/>
  <c r="O851" i="1"/>
  <c r="M851" i="1"/>
  <c r="Q851" i="1"/>
  <c r="AC850" i="1" a="1"/>
  <c r="AC850" i="1" s="1"/>
  <c r="O850" i="1"/>
  <c r="M850" i="1"/>
  <c r="Y850" i="1"/>
  <c r="AC849" i="1" a="1"/>
  <c r="AC849" i="1" s="1"/>
  <c r="Y849" i="1"/>
  <c r="O849" i="1"/>
  <c r="M849" i="1"/>
  <c r="AC848" i="1" a="1"/>
  <c r="AC848" i="1" s="1"/>
  <c r="Y848" i="1"/>
  <c r="O848" i="1"/>
  <c r="M848" i="1"/>
  <c r="Q848" i="1"/>
  <c r="AC847" i="1" a="1"/>
  <c r="AC847" i="1" s="1"/>
  <c r="Y847" i="1"/>
  <c r="O847" i="1"/>
  <c r="M847" i="1"/>
  <c r="AC846" i="1" a="1"/>
  <c r="AC846" i="1" s="1"/>
  <c r="O846" i="1"/>
  <c r="M846" i="1"/>
  <c r="Y846" i="1"/>
  <c r="AC845" i="1" a="1"/>
  <c r="AC845" i="1" s="1"/>
  <c r="Y845" i="1"/>
  <c r="O845" i="1"/>
  <c r="M845" i="1"/>
  <c r="Q845" i="1"/>
  <c r="AC844" i="1" a="1"/>
  <c r="AC844" i="1" s="1"/>
  <c r="Y844" i="1"/>
  <c r="O844" i="1"/>
  <c r="M844" i="1"/>
  <c r="AC843" i="1" a="1"/>
  <c r="AC843" i="1" s="1"/>
  <c r="Y843" i="1"/>
  <c r="O843" i="1"/>
  <c r="M843" i="1"/>
  <c r="Q843" i="1"/>
  <c r="AC842" i="1" a="1"/>
  <c r="AC842" i="1" s="1"/>
  <c r="M842" i="1"/>
  <c r="O842" i="1"/>
  <c r="Y842" i="1"/>
  <c r="AC841" i="1" a="1"/>
  <c r="AC841" i="1" s="1"/>
  <c r="O841" i="1"/>
  <c r="M841" i="1"/>
  <c r="Y841" i="1"/>
  <c r="Q841" i="1"/>
  <c r="AC840" i="1" a="1"/>
  <c r="AC840" i="1" s="1"/>
  <c r="Y840" i="1"/>
  <c r="O840" i="1"/>
  <c r="M840" i="1"/>
  <c r="Y839" i="1"/>
  <c r="M839" i="1"/>
  <c r="O839" i="1"/>
  <c r="AC839" i="1" a="1"/>
  <c r="AC839" i="1" s="1"/>
  <c r="Q839" i="1"/>
  <c r="AC838" i="1" a="1"/>
  <c r="AC838" i="1" s="1"/>
  <c r="Y838" i="1"/>
  <c r="O838" i="1"/>
  <c r="M838" i="1"/>
  <c r="AC837" i="1" a="1"/>
  <c r="AC837" i="1" s="1"/>
  <c r="Y837" i="1"/>
  <c r="O837" i="1"/>
  <c r="M837" i="1"/>
  <c r="O836" i="1"/>
  <c r="Y836" i="1"/>
  <c r="M836" i="1"/>
  <c r="AC836" i="1" a="1"/>
  <c r="AC836" i="1" s="1"/>
  <c r="AC835" i="1" a="1"/>
  <c r="AC835" i="1" s="1"/>
  <c r="O835" i="1"/>
  <c r="Y835" i="1"/>
  <c r="M835" i="1"/>
  <c r="Y834" i="1"/>
  <c r="M834" i="1"/>
  <c r="AC834" i="1" a="1"/>
  <c r="AC834" i="1" s="1"/>
  <c r="O834" i="1"/>
  <c r="Q834" i="1"/>
  <c r="Y833" i="1"/>
  <c r="O833" i="1"/>
  <c r="M833" i="1"/>
  <c r="AC833" i="1" a="1"/>
  <c r="AC833" i="1" s="1"/>
  <c r="AC832" i="1" a="1"/>
  <c r="AC832" i="1" s="1"/>
  <c r="Y832" i="1"/>
  <c r="O832" i="1"/>
  <c r="M832" i="1"/>
  <c r="Q837" i="1"/>
  <c r="M831" i="1"/>
  <c r="O831" i="1"/>
  <c r="Y831" i="1"/>
  <c r="AC831" i="1" a="1"/>
  <c r="AC831" i="1" s="1"/>
  <c r="AC830" i="1" a="1"/>
  <c r="AC830" i="1" s="1"/>
  <c r="Y830" i="1"/>
  <c r="O830" i="1"/>
  <c r="M830" i="1"/>
  <c r="M829" i="1"/>
  <c r="AC829" i="1" a="1"/>
  <c r="AC829" i="1" s="1"/>
  <c r="Y829" i="1"/>
  <c r="O829" i="1"/>
  <c r="Q829" i="1"/>
  <c r="Y828" i="1"/>
  <c r="AC828" i="1" a="1"/>
  <c r="AC828" i="1" s="1"/>
  <c r="M828" i="1"/>
  <c r="O828" i="1"/>
  <c r="O827" i="1"/>
  <c r="M827" i="1"/>
  <c r="Y827" i="1"/>
  <c r="AC827" i="1" a="1"/>
  <c r="AC827" i="1" s="1"/>
  <c r="AC826" i="1" a="1"/>
  <c r="AC826" i="1" s="1"/>
  <c r="Y826" i="1"/>
  <c r="O826" i="1"/>
  <c r="M826" i="1"/>
  <c r="Q826" i="1"/>
  <c r="Y825" i="1"/>
  <c r="O825" i="1"/>
  <c r="M825" i="1"/>
  <c r="AC825" i="1" a="1"/>
  <c r="AC825" i="1" s="1"/>
  <c r="AC824" i="1" a="1"/>
  <c r="AC824" i="1" s="1"/>
  <c r="Y824" i="1"/>
  <c r="O824" i="1"/>
  <c r="M824" i="1"/>
  <c r="M823" i="1"/>
  <c r="O823" i="1"/>
  <c r="Y823" i="1"/>
  <c r="AC823" i="1" a="1"/>
  <c r="AC823" i="1" s="1"/>
  <c r="O822" i="1"/>
  <c r="M822" i="1"/>
  <c r="Y822" i="1"/>
  <c r="AC822" i="1" a="1"/>
  <c r="AC822" i="1" s="1"/>
  <c r="Q822" i="1"/>
  <c r="AC821" i="1" a="1"/>
  <c r="AC821" i="1" s="1"/>
  <c r="Y821" i="1"/>
  <c r="O821" i="1"/>
  <c r="M821" i="1"/>
  <c r="AC820" i="1" a="1"/>
  <c r="AC820" i="1" s="1"/>
  <c r="Y820" i="1"/>
  <c r="O820" i="1"/>
  <c r="M820" i="1"/>
  <c r="AC819" i="1" a="1"/>
  <c r="AC819" i="1" s="1"/>
  <c r="M819" i="1"/>
  <c r="O819" i="1"/>
  <c r="Y819" i="1"/>
  <c r="Y818" i="1"/>
  <c r="O818" i="1"/>
  <c r="M818" i="1"/>
  <c r="AC818" i="1" a="1"/>
  <c r="AC818" i="1" s="1"/>
  <c r="AC817" i="1" a="1"/>
  <c r="AC817" i="1" s="1"/>
  <c r="Y817" i="1"/>
  <c r="O817" i="1"/>
  <c r="M817" i="1"/>
  <c r="AC816" i="1" a="1"/>
  <c r="AC816" i="1" s="1"/>
  <c r="Y816" i="1"/>
  <c r="O816" i="1"/>
  <c r="M816" i="1"/>
  <c r="Q816" i="1"/>
  <c r="AC815" i="1" a="1"/>
  <c r="AC815" i="1" s="1"/>
  <c r="Y815" i="1"/>
  <c r="O815" i="1"/>
  <c r="M815" i="1"/>
  <c r="M813" i="1"/>
  <c r="AC813" i="1" a="1"/>
  <c r="AC813" i="1" s="1"/>
  <c r="Y813" i="1"/>
  <c r="O813" i="1"/>
  <c r="Q813" i="1"/>
  <c r="AC812" i="1" a="1"/>
  <c r="AC812" i="1" s="1"/>
  <c r="Y812" i="1"/>
  <c r="O812" i="1"/>
  <c r="M812" i="1"/>
  <c r="M811" i="1"/>
  <c r="AC811" i="1" a="1"/>
  <c r="AC811" i="1" s="1"/>
  <c r="O811" i="1"/>
  <c r="Y811" i="1"/>
  <c r="AC810" i="1" a="1"/>
  <c r="AC810" i="1" s="1"/>
  <c r="Y810" i="1"/>
  <c r="O810" i="1"/>
  <c r="M810" i="1"/>
  <c r="Q810" i="1"/>
  <c r="AC809" i="1" a="1"/>
  <c r="AC809" i="1" s="1"/>
  <c r="Y809" i="1"/>
  <c r="O809" i="1"/>
  <c r="M809" i="1"/>
  <c r="Y808" i="1"/>
  <c r="M808" i="1"/>
  <c r="O808" i="1"/>
  <c r="AC808" i="1" a="1"/>
  <c r="AC808" i="1" s="1"/>
  <c r="AC807" i="1" a="1"/>
  <c r="AC807" i="1" s="1"/>
  <c r="O807" i="1"/>
  <c r="M807" i="1"/>
  <c r="Y807" i="1"/>
  <c r="AC806" i="1" a="1"/>
  <c r="AC806" i="1" s="1"/>
  <c r="Y806" i="1"/>
  <c r="O806" i="1"/>
  <c r="M806" i="1"/>
  <c r="AC805" i="1" a="1"/>
  <c r="AC805" i="1" s="1"/>
  <c r="Y805" i="1"/>
  <c r="O805" i="1"/>
  <c r="M805" i="1"/>
  <c r="M804" i="1"/>
  <c r="O804" i="1"/>
  <c r="AC804" i="1" a="1"/>
  <c r="AC804" i="1" s="1"/>
  <c r="Y804" i="1"/>
  <c r="AC803" i="1" a="1"/>
  <c r="AC803" i="1" s="1"/>
  <c r="Y803" i="1"/>
  <c r="O803" i="1"/>
  <c r="M803" i="1"/>
  <c r="Q803" i="1"/>
  <c r="AC802" i="1" a="1"/>
  <c r="AC802" i="1" s="1"/>
  <c r="Y802" i="1"/>
  <c r="O802" i="1"/>
  <c r="M802" i="1"/>
  <c r="M801" i="1"/>
  <c r="O801" i="1"/>
  <c r="Y801" i="1"/>
  <c r="AC801" i="1" a="1"/>
  <c r="AC801" i="1" s="1"/>
  <c r="AC800" i="1" a="1"/>
  <c r="AC800" i="1" s="1"/>
  <c r="Y800" i="1"/>
  <c r="O800" i="1"/>
  <c r="M800" i="1"/>
  <c r="Q800" i="1"/>
  <c r="AC799" i="1" a="1"/>
  <c r="AC799" i="1" s="1"/>
  <c r="Y799" i="1"/>
  <c r="O799" i="1"/>
  <c r="M799" i="1"/>
  <c r="M798" i="1"/>
  <c r="O798" i="1"/>
  <c r="AC798" i="1" a="1"/>
  <c r="AC798" i="1" s="1"/>
  <c r="Y798" i="1"/>
  <c r="AC797" i="1" a="1"/>
  <c r="AC797" i="1" s="1"/>
  <c r="Y797" i="1"/>
  <c r="O797" i="1"/>
  <c r="M797" i="1"/>
  <c r="AC796" i="1" a="1"/>
  <c r="AC796" i="1" s="1"/>
  <c r="Y796" i="1"/>
  <c r="O796" i="1"/>
  <c r="M796" i="1"/>
  <c r="Q796" i="1"/>
  <c r="O795" i="1"/>
  <c r="M795" i="1"/>
  <c r="Y795" i="1"/>
  <c r="AC795" i="1" a="1"/>
  <c r="AC795" i="1" s="1"/>
  <c r="AC794" i="1" a="1"/>
  <c r="AC794" i="1" s="1"/>
  <c r="Y794" i="1"/>
  <c r="O794" i="1"/>
  <c r="M794" i="1"/>
  <c r="Q794" i="1"/>
  <c r="AC793" i="1" a="1"/>
  <c r="AC793" i="1" s="1"/>
  <c r="Y793" i="1"/>
  <c r="O793" i="1"/>
  <c r="M793" i="1"/>
  <c r="Y792" i="1"/>
  <c r="O792" i="1"/>
  <c r="AC792" i="1" a="1"/>
  <c r="AC792" i="1" s="1"/>
  <c r="M792" i="1"/>
  <c r="O791" i="1"/>
  <c r="M791" i="1"/>
  <c r="AC791" i="1" a="1"/>
  <c r="AC791" i="1" s="1"/>
  <c r="Y791" i="1"/>
  <c r="AC790" i="1" a="1"/>
  <c r="AC790" i="1" s="1"/>
  <c r="Y790" i="1"/>
  <c r="O790" i="1"/>
  <c r="M790" i="1"/>
  <c r="AC789" i="1" a="1"/>
  <c r="AC789" i="1" s="1"/>
  <c r="Y789" i="1"/>
  <c r="O789" i="1"/>
  <c r="M789" i="1"/>
  <c r="O788" i="1"/>
  <c r="M788" i="1"/>
  <c r="AC788" i="1" a="1"/>
  <c r="AC788" i="1" s="1"/>
  <c r="Y788" i="1"/>
  <c r="Q791" i="1"/>
  <c r="AC787" i="1" a="1"/>
  <c r="AC787" i="1" s="1"/>
  <c r="Y787" i="1"/>
  <c r="O787" i="1"/>
  <c r="M787" i="1"/>
  <c r="AC786" i="1" a="1"/>
  <c r="AC786" i="1" s="1"/>
  <c r="Y786" i="1"/>
  <c r="O786" i="1"/>
  <c r="M786" i="1"/>
  <c r="M785" i="1"/>
  <c r="AC785" i="1" a="1"/>
  <c r="AC785" i="1" s="1"/>
  <c r="O785" i="1"/>
  <c r="Y785" i="1"/>
  <c r="AC784" i="1" a="1"/>
  <c r="AC784" i="1" s="1"/>
  <c r="O784" i="1"/>
  <c r="Y784" i="1"/>
  <c r="M784" i="1"/>
  <c r="Q784" i="1"/>
  <c r="AC783" i="1" a="1"/>
  <c r="AC783" i="1" s="1"/>
  <c r="Y783" i="1"/>
  <c r="O783" i="1"/>
  <c r="M783" i="1"/>
  <c r="AC782" i="1" a="1"/>
  <c r="AC782" i="1" s="1"/>
  <c r="Y782" i="1"/>
  <c r="O782" i="1"/>
  <c r="M782" i="1"/>
  <c r="AC781" i="1" a="1"/>
  <c r="AC781" i="1" s="1"/>
  <c r="Y781" i="1"/>
  <c r="O781" i="1"/>
  <c r="M781" i="1"/>
  <c r="Q781" i="1"/>
  <c r="M780" i="1"/>
  <c r="O780" i="1"/>
  <c r="Y780" i="1"/>
  <c r="AC780" i="1" a="1"/>
  <c r="AC780" i="1" s="1"/>
  <c r="AC779" i="1" a="1"/>
  <c r="AC779" i="1" s="1"/>
  <c r="M779" i="1"/>
  <c r="O779" i="1"/>
  <c r="Y779" i="1"/>
  <c r="Q779" i="1"/>
  <c r="AC778" i="1" a="1"/>
  <c r="AC778" i="1" s="1"/>
  <c r="Y778" i="1"/>
  <c r="O778" i="1"/>
  <c r="M778" i="1"/>
  <c r="AC777" i="1" a="1"/>
  <c r="AC777" i="1" s="1"/>
  <c r="Y777" i="1"/>
  <c r="O777" i="1"/>
  <c r="M777" i="1"/>
  <c r="Q777" i="1"/>
  <c r="AC776" i="1" a="1"/>
  <c r="AC776" i="1" s="1"/>
  <c r="Y776" i="1"/>
  <c r="O776" i="1"/>
  <c r="M776" i="1"/>
  <c r="AC775" i="1" a="1"/>
  <c r="AC775" i="1" s="1"/>
  <c r="O775" i="1"/>
  <c r="Y775" i="1"/>
  <c r="M775" i="1"/>
  <c r="Q775" i="1"/>
  <c r="O774" i="1"/>
  <c r="M774" i="1"/>
  <c r="Y774" i="1"/>
  <c r="AC774" i="1" a="1"/>
  <c r="AC774" i="1" s="1"/>
  <c r="AC773" i="1" a="1"/>
  <c r="AC773" i="1" s="1"/>
  <c r="Y773" i="1"/>
  <c r="O773" i="1"/>
  <c r="M773" i="1"/>
  <c r="AC772" i="1" a="1"/>
  <c r="AC772" i="1" s="1"/>
  <c r="O772" i="1"/>
  <c r="M772" i="1"/>
  <c r="Y772" i="1"/>
  <c r="AC771" i="1" a="1"/>
  <c r="AC771" i="1" s="1"/>
  <c r="Y771" i="1"/>
  <c r="O771" i="1"/>
  <c r="M771" i="1"/>
  <c r="AC770" i="1" a="1"/>
  <c r="AC770" i="1" s="1"/>
  <c r="M770" i="1"/>
  <c r="O770" i="1"/>
  <c r="Y770" i="1"/>
  <c r="AC769" i="1" a="1"/>
  <c r="AC769" i="1" s="1"/>
  <c r="Y769" i="1"/>
  <c r="O769" i="1"/>
  <c r="M769" i="1"/>
  <c r="AC768" i="1" a="1"/>
  <c r="AC768" i="1" s="1"/>
  <c r="Y768" i="1"/>
  <c r="O768" i="1"/>
  <c r="M768" i="1"/>
  <c r="Y767" i="1"/>
  <c r="O767" i="1"/>
  <c r="M767" i="1"/>
  <c r="AC767" i="1" a="1"/>
  <c r="AC767" i="1" s="1"/>
  <c r="Q767" i="1"/>
  <c r="AC766" i="1" a="1"/>
  <c r="AC766" i="1" s="1"/>
  <c r="Y766" i="1"/>
  <c r="M766" i="1"/>
  <c r="O766" i="1"/>
  <c r="AC765" i="1" a="1"/>
  <c r="AC765" i="1" s="1"/>
  <c r="Y765" i="1"/>
  <c r="O765" i="1"/>
  <c r="M765" i="1"/>
  <c r="Q765" i="1"/>
  <c r="AC764" i="1" a="1"/>
  <c r="AC764" i="1" s="1"/>
  <c r="Y764" i="1"/>
  <c r="O764" i="1"/>
  <c r="M764" i="1"/>
  <c r="O763" i="1"/>
  <c r="Y763" i="1"/>
  <c r="AC763" i="1" a="1"/>
  <c r="AC763" i="1" s="1"/>
  <c r="M763" i="1"/>
  <c r="Q763" i="1"/>
  <c r="AC762" i="1" a="1"/>
  <c r="AC762" i="1" s="1"/>
  <c r="Y762" i="1"/>
  <c r="O762" i="1"/>
  <c r="M762" i="1"/>
  <c r="AC761" i="1" a="1"/>
  <c r="AC761" i="1" s="1"/>
  <c r="Y761" i="1"/>
  <c r="O761" i="1"/>
  <c r="M761" i="1"/>
  <c r="AC760" i="1" a="1"/>
  <c r="AC760" i="1" s="1"/>
  <c r="Y760" i="1"/>
  <c r="O760" i="1"/>
  <c r="M760" i="1"/>
  <c r="Q760" i="1"/>
  <c r="M759" i="1"/>
  <c r="Y759" i="1"/>
  <c r="O759" i="1"/>
  <c r="AC759" i="1" a="1"/>
  <c r="AC759" i="1" s="1"/>
  <c r="AC758" i="1" a="1"/>
  <c r="AC758" i="1" s="1"/>
  <c r="Y758" i="1"/>
  <c r="O758" i="1"/>
  <c r="M758" i="1"/>
  <c r="AC757" i="1" a="1"/>
  <c r="AC757" i="1" s="1"/>
  <c r="Y757" i="1"/>
  <c r="O757" i="1"/>
  <c r="M757" i="1"/>
  <c r="Q757" i="1"/>
  <c r="AC756" i="1" a="1"/>
  <c r="AC756" i="1" s="1"/>
  <c r="Y756" i="1"/>
  <c r="O756" i="1"/>
  <c r="M756" i="1"/>
  <c r="O755" i="1"/>
  <c r="Y755" i="1"/>
  <c r="M755" i="1"/>
  <c r="AC755" i="1" a="1"/>
  <c r="AC755" i="1" s="1"/>
  <c r="Q755" i="1"/>
  <c r="Y754" i="1"/>
  <c r="O754" i="1"/>
  <c r="M754" i="1"/>
  <c r="AC754" i="1" a="1"/>
  <c r="AC754" i="1" s="1"/>
  <c r="AC753" i="1" a="1"/>
  <c r="AC753" i="1" s="1"/>
  <c r="Y753" i="1"/>
  <c r="O753" i="1"/>
  <c r="M753" i="1"/>
  <c r="AC752" i="1" a="1"/>
  <c r="AC752" i="1" s="1"/>
  <c r="Y752" i="1"/>
  <c r="O752" i="1"/>
  <c r="M752" i="1"/>
  <c r="AC751" i="1" a="1"/>
  <c r="AC751" i="1" s="1"/>
  <c r="Y751" i="1"/>
  <c r="O751" i="1"/>
  <c r="M751" i="1"/>
  <c r="Q751" i="1"/>
  <c r="O750" i="1"/>
  <c r="Y750" i="1"/>
  <c r="AC750" i="1" a="1"/>
  <c r="AC750" i="1" s="1"/>
  <c r="M750" i="1"/>
  <c r="AC749" i="1" a="1"/>
  <c r="AC749" i="1" s="1"/>
  <c r="Y749" i="1"/>
  <c r="O749" i="1"/>
  <c r="M749" i="1"/>
  <c r="M748" i="1"/>
  <c r="AC748" i="1" a="1"/>
  <c r="AC748" i="1" s="1"/>
  <c r="Y748" i="1"/>
  <c r="O748" i="1"/>
  <c r="Q748" i="1"/>
  <c r="AC747" i="1" a="1"/>
  <c r="AC747" i="1" s="1"/>
  <c r="Y747" i="1"/>
  <c r="O747" i="1"/>
  <c r="M747" i="1"/>
  <c r="AC746" i="1" a="1"/>
  <c r="AC746" i="1" s="1"/>
  <c r="Y746" i="1"/>
  <c r="O746" i="1"/>
  <c r="M746" i="1"/>
  <c r="Q746" i="1"/>
  <c r="AC745" i="1" a="1"/>
  <c r="AC745" i="1" s="1"/>
  <c r="Y745" i="1"/>
  <c r="O745" i="1"/>
  <c r="M745" i="1"/>
  <c r="M744" i="1"/>
  <c r="Y744" i="1"/>
  <c r="O744" i="1"/>
  <c r="AC744" i="1" a="1"/>
  <c r="AC744" i="1" s="1"/>
  <c r="O743" i="1"/>
  <c r="M743" i="1"/>
  <c r="AC743" i="1" a="1"/>
  <c r="AC743" i="1" s="1"/>
  <c r="Y743" i="1"/>
  <c r="Q743" i="1"/>
  <c r="AC742" i="1" a="1"/>
  <c r="AC742" i="1" s="1"/>
  <c r="Y742" i="1"/>
  <c r="O742" i="1"/>
  <c r="M742" i="1"/>
  <c r="O741" i="1"/>
  <c r="M741" i="1"/>
  <c r="AC741" i="1" a="1"/>
  <c r="AC741" i="1" s="1"/>
  <c r="Y741" i="1"/>
  <c r="AC740" i="1" a="1"/>
  <c r="AC740" i="1" s="1"/>
  <c r="O740" i="1"/>
  <c r="M740" i="1"/>
  <c r="Y740" i="1"/>
  <c r="AC739" i="1" a="1"/>
  <c r="AC739" i="1" s="1"/>
  <c r="O739" i="1"/>
  <c r="M739" i="1"/>
  <c r="Y739" i="1"/>
  <c r="O738" i="1"/>
  <c r="M738" i="1"/>
  <c r="Y738" i="1"/>
  <c r="AC738" i="1" a="1"/>
  <c r="AC738" i="1" s="1"/>
  <c r="O737" i="1"/>
  <c r="AC737" i="1" a="1"/>
  <c r="AC737" i="1" s="1"/>
  <c r="Y737" i="1"/>
  <c r="M737" i="1"/>
  <c r="Q737" i="1"/>
  <c r="Y736" i="1"/>
  <c r="AC736" i="1" a="1"/>
  <c r="AC736" i="1" s="1"/>
  <c r="O736" i="1"/>
  <c r="M736" i="1"/>
  <c r="Q741" i="1"/>
  <c r="M735" i="1"/>
  <c r="O735" i="1"/>
  <c r="AC735" i="1" a="1"/>
  <c r="AC735" i="1" s="1"/>
  <c r="Y735" i="1"/>
  <c r="Y734" i="1"/>
  <c r="AC734" i="1" a="1"/>
  <c r="AC734" i="1" s="1"/>
  <c r="O734" i="1"/>
  <c r="M734" i="1"/>
  <c r="Q734" i="1"/>
  <c r="Y733" i="1"/>
  <c r="O733" i="1"/>
  <c r="M733" i="1"/>
  <c r="AC733" i="1" a="1"/>
  <c r="AC733" i="1" s="1"/>
  <c r="O732" i="1"/>
  <c r="M732" i="1"/>
  <c r="AC732" i="1" a="1"/>
  <c r="AC732" i="1" s="1"/>
  <c r="Y732" i="1"/>
  <c r="AC730" i="1" a="1"/>
  <c r="AC730" i="1" s="1"/>
  <c r="O730" i="1"/>
  <c r="Y730" i="1"/>
  <c r="M730" i="1"/>
  <c r="M729" i="1"/>
  <c r="AC729" i="1" a="1"/>
  <c r="AC729" i="1" s="1"/>
  <c r="Y729" i="1"/>
  <c r="O729" i="1"/>
  <c r="M728" i="1"/>
  <c r="O728" i="1"/>
  <c r="Q728" i="1"/>
  <c r="AC727" i="1" a="1"/>
  <c r="AC727" i="1" s="1"/>
  <c r="O727" i="1"/>
  <c r="M727" i="1"/>
  <c r="Y727" i="1"/>
  <c r="AC726" i="1" a="1"/>
  <c r="AC726" i="1" s="1"/>
  <c r="Y726" i="1"/>
  <c r="O726" i="1"/>
  <c r="M726" i="1"/>
  <c r="Q726" i="1"/>
  <c r="Y725" i="1"/>
  <c r="AC725" i="1" a="1"/>
  <c r="AC725" i="1" s="1"/>
  <c r="O725" i="1"/>
  <c r="M725" i="1"/>
  <c r="M724" i="1"/>
  <c r="AC724" i="1" a="1"/>
  <c r="AC724" i="1" s="1"/>
  <c r="Y724" i="1"/>
  <c r="O724" i="1"/>
  <c r="Q724" i="1"/>
  <c r="M723" i="1"/>
  <c r="O723" i="1"/>
  <c r="Y723" i="1"/>
  <c r="AC723" i="1" a="1"/>
  <c r="AC723" i="1" s="1"/>
  <c r="M722" i="1"/>
  <c r="O722" i="1"/>
  <c r="Y722" i="1"/>
  <c r="AC722" i="1" a="1"/>
  <c r="AC722" i="1" s="1"/>
  <c r="Q722" i="1"/>
  <c r="AC721" i="1" a="1"/>
  <c r="AC721" i="1" s="1"/>
  <c r="Y721" i="1"/>
  <c r="O721" i="1"/>
  <c r="M721" i="1"/>
  <c r="M720" i="1"/>
  <c r="AC720" i="1" a="1"/>
  <c r="AC720" i="1" s="1"/>
  <c r="Y720" i="1"/>
  <c r="O720" i="1"/>
  <c r="Q720" i="1"/>
  <c r="AC719" i="1" a="1"/>
  <c r="AC719" i="1" s="1"/>
  <c r="Y719" i="1"/>
  <c r="M719" i="1"/>
  <c r="O719" i="1"/>
  <c r="M718" i="1"/>
  <c r="O718" i="1"/>
  <c r="Y718" i="1"/>
  <c r="AC718" i="1" a="1"/>
  <c r="AC718" i="1" s="1"/>
  <c r="Q718" i="1"/>
  <c r="AC717" i="1" a="1"/>
  <c r="AC717" i="1" s="1"/>
  <c r="O717" i="1"/>
  <c r="M717" i="1"/>
  <c r="Y717" i="1"/>
  <c r="Y716" i="1"/>
  <c r="O716" i="1"/>
  <c r="M716" i="1"/>
  <c r="AC716" i="1" a="1"/>
  <c r="AC716" i="1" s="1"/>
  <c r="AC715" i="1" a="1"/>
  <c r="AC715" i="1" s="1"/>
  <c r="Y715" i="1"/>
  <c r="O715" i="1"/>
  <c r="M715" i="1"/>
  <c r="AC714" i="1" a="1"/>
  <c r="AC714" i="1" s="1"/>
  <c r="Y714" i="1"/>
  <c r="O714" i="1"/>
  <c r="M714" i="1"/>
  <c r="O713" i="1"/>
  <c r="M713" i="1"/>
  <c r="AC713" i="1" a="1"/>
  <c r="AC713" i="1" s="1"/>
  <c r="Y713" i="1"/>
  <c r="O712" i="1"/>
  <c r="AC712" i="1" a="1"/>
  <c r="AC712" i="1" s="1"/>
  <c r="M712" i="1"/>
  <c r="Y712" i="1"/>
  <c r="AC711" i="1" a="1"/>
  <c r="AC711" i="1" s="1"/>
  <c r="Y711" i="1"/>
  <c r="O711" i="1"/>
  <c r="M711" i="1"/>
  <c r="Q711" i="1"/>
  <c r="AC710" i="1" a="1"/>
  <c r="AC710" i="1" s="1"/>
  <c r="Y710" i="1"/>
  <c r="O710" i="1"/>
  <c r="M710" i="1"/>
  <c r="M709" i="1"/>
  <c r="O709" i="1"/>
  <c r="AC709" i="1" a="1"/>
  <c r="AC709" i="1" s="1"/>
  <c r="Y709" i="1"/>
  <c r="O708" i="1"/>
  <c r="AC708" i="1" a="1"/>
  <c r="AC708" i="1" s="1"/>
  <c r="M708" i="1"/>
  <c r="Y708" i="1"/>
  <c r="AC707" i="1" a="1"/>
  <c r="AC707" i="1" s="1"/>
  <c r="Y707" i="1"/>
  <c r="M707" i="1"/>
  <c r="O707" i="1"/>
  <c r="Q707" i="1"/>
  <c r="Y706" i="1"/>
  <c r="O706" i="1"/>
  <c r="M706" i="1"/>
  <c r="AC706" i="1" a="1"/>
  <c r="AC706" i="1" s="1"/>
  <c r="AC705" i="1" a="1"/>
  <c r="AC705" i="1" s="1"/>
  <c r="Y705" i="1"/>
  <c r="M705" i="1"/>
  <c r="O705" i="1"/>
  <c r="AC704" i="1" a="1"/>
  <c r="AC704" i="1" s="1"/>
  <c r="Y704" i="1"/>
  <c r="O704" i="1"/>
  <c r="M704" i="1"/>
  <c r="M703" i="1"/>
  <c r="Y703" i="1"/>
  <c r="O703" i="1"/>
  <c r="AC703" i="1" a="1"/>
  <c r="AC703" i="1" s="1"/>
  <c r="Y702" i="1"/>
  <c r="O702" i="1"/>
  <c r="M702" i="1"/>
  <c r="AC702" i="1" a="1"/>
  <c r="AC702" i="1" s="1"/>
  <c r="AC701" i="1" a="1"/>
  <c r="AC701" i="1" s="1"/>
  <c r="Y701" i="1"/>
  <c r="O701" i="1"/>
  <c r="M701" i="1"/>
  <c r="Q701" i="1"/>
  <c r="AC700" i="1" a="1"/>
  <c r="AC700" i="1" s="1"/>
  <c r="Y700" i="1"/>
  <c r="O700" i="1"/>
  <c r="M700" i="1"/>
  <c r="M699" i="1"/>
  <c r="Y699" i="1"/>
  <c r="AC699" i="1" a="1"/>
  <c r="AC699" i="1" s="1"/>
  <c r="O699" i="1"/>
  <c r="AC698" i="1" a="1"/>
  <c r="AC698" i="1" s="1"/>
  <c r="Y698" i="1"/>
  <c r="O698" i="1"/>
  <c r="M698" i="1"/>
  <c r="AC697" i="1" a="1"/>
  <c r="AC697" i="1" s="1"/>
  <c r="Y697" i="1"/>
  <c r="O697" i="1"/>
  <c r="M697" i="1"/>
  <c r="Y696" i="1"/>
  <c r="M696" i="1"/>
  <c r="AC696" i="1" a="1"/>
  <c r="AC696" i="1" s="1"/>
  <c r="O696" i="1"/>
  <c r="AC695" i="1" a="1"/>
  <c r="AC695" i="1" s="1"/>
  <c r="Y695" i="1"/>
  <c r="O695" i="1"/>
  <c r="M695" i="1"/>
  <c r="O694" i="1"/>
  <c r="M694" i="1"/>
  <c r="Y694" i="1"/>
  <c r="AC694" i="1" a="1"/>
  <c r="AC694" i="1" s="1"/>
  <c r="Q694" i="1"/>
  <c r="AC693" i="1" a="1"/>
  <c r="AC693" i="1" s="1"/>
  <c r="Y693" i="1"/>
  <c r="O693" i="1"/>
  <c r="M693" i="1"/>
  <c r="Y692" i="1"/>
  <c r="O692" i="1"/>
  <c r="M692" i="1"/>
  <c r="AC692" i="1" a="1"/>
  <c r="AC692" i="1" s="1"/>
  <c r="AC691" i="1" a="1"/>
  <c r="AC691" i="1" s="1"/>
  <c r="Y691" i="1"/>
  <c r="O691" i="1"/>
  <c r="M691" i="1"/>
  <c r="AC690" i="1" a="1"/>
  <c r="AC690" i="1" s="1"/>
  <c r="Y690" i="1"/>
  <c r="O690" i="1"/>
  <c r="M690" i="1"/>
  <c r="Q690" i="1"/>
  <c r="Y689" i="1"/>
  <c r="O689" i="1"/>
  <c r="AC689" i="1" a="1"/>
  <c r="AC689" i="1" s="1"/>
  <c r="M689" i="1"/>
  <c r="AC688" i="1" a="1"/>
  <c r="AC688" i="1" s="1"/>
  <c r="Y688" i="1"/>
  <c r="O688" i="1"/>
  <c r="M688" i="1"/>
  <c r="Q688" i="1"/>
  <c r="M687" i="1"/>
  <c r="Y687" i="1"/>
  <c r="O687" i="1"/>
  <c r="AC687" i="1" a="1"/>
  <c r="AC687" i="1" s="1"/>
  <c r="AC686" i="1" a="1"/>
  <c r="AC686" i="1" s="1"/>
  <c r="Y686" i="1"/>
  <c r="O686" i="1"/>
  <c r="M686" i="1"/>
  <c r="AC685" i="1" a="1"/>
  <c r="AC685" i="1" s="1"/>
  <c r="Y685" i="1"/>
  <c r="O685" i="1"/>
  <c r="M685" i="1"/>
  <c r="O684" i="1"/>
  <c r="AC684" i="1" a="1"/>
  <c r="AC684" i="1" s="1"/>
  <c r="Y684" i="1"/>
  <c r="M684" i="1"/>
  <c r="Q684" i="1"/>
  <c r="AC683" i="1" a="1"/>
  <c r="AC683" i="1" s="1"/>
  <c r="Y683" i="1"/>
  <c r="O683" i="1"/>
  <c r="M683" i="1"/>
  <c r="Y682" i="1"/>
  <c r="O682" i="1"/>
  <c r="M682" i="1"/>
  <c r="AC682" i="1" a="1"/>
  <c r="AC682" i="1" s="1"/>
  <c r="Q682" i="1"/>
  <c r="AC681" i="1" a="1"/>
  <c r="AC681" i="1" s="1"/>
  <c r="Y681" i="1"/>
  <c r="O681" i="1"/>
  <c r="M681" i="1"/>
  <c r="O680" i="1"/>
  <c r="Y680" i="1"/>
  <c r="M680" i="1"/>
  <c r="AC680" i="1" a="1"/>
  <c r="AC680" i="1" s="1"/>
  <c r="AC679" i="1" a="1"/>
  <c r="AC679" i="1" s="1"/>
  <c r="Y679" i="1"/>
  <c r="O679" i="1"/>
  <c r="M679" i="1"/>
  <c r="Q679" i="1"/>
  <c r="AC678" i="1" a="1"/>
  <c r="AC678" i="1" s="1"/>
  <c r="Y678" i="1"/>
  <c r="O678" i="1"/>
  <c r="M678" i="1"/>
  <c r="AC677" i="1" a="1"/>
  <c r="AC677" i="1" s="1"/>
  <c r="Y677" i="1"/>
  <c r="O677" i="1"/>
  <c r="M677" i="1"/>
  <c r="M676" i="1"/>
  <c r="AC676" i="1" a="1"/>
  <c r="AC676" i="1" s="1"/>
  <c r="Y676" i="1"/>
  <c r="O676" i="1"/>
  <c r="Q676" i="1"/>
  <c r="Y675" i="1"/>
  <c r="O675" i="1"/>
  <c r="M675" i="1"/>
  <c r="AC675" i="1" a="1"/>
  <c r="AC675" i="1" s="1"/>
  <c r="AC674" i="1" a="1"/>
  <c r="AC674" i="1" s="1"/>
  <c r="Y674" i="1"/>
  <c r="O674" i="1"/>
  <c r="M674" i="1"/>
  <c r="Q674" i="1"/>
  <c r="O673" i="1"/>
  <c r="Y673" i="1"/>
  <c r="AC673" i="1" a="1"/>
  <c r="AC673" i="1" s="1"/>
  <c r="M673" i="1"/>
  <c r="AC672" i="1" a="1"/>
  <c r="AC672" i="1" s="1"/>
  <c r="Y672" i="1"/>
  <c r="O672" i="1"/>
  <c r="M672" i="1"/>
  <c r="AC671" i="1" a="1"/>
  <c r="AC671" i="1" s="1"/>
  <c r="Y671" i="1"/>
  <c r="O671" i="1"/>
  <c r="M671" i="1"/>
  <c r="Y670" i="1"/>
  <c r="O670" i="1"/>
  <c r="M670" i="1"/>
  <c r="AC670" i="1" a="1"/>
  <c r="AC670" i="1" s="1"/>
  <c r="AC669" i="1" a="1"/>
  <c r="AC669" i="1" s="1"/>
  <c r="Y669" i="1"/>
  <c r="O669" i="1"/>
  <c r="M669" i="1"/>
  <c r="AC668" i="1" a="1"/>
  <c r="AC668" i="1" s="1"/>
  <c r="Y668" i="1"/>
  <c r="O668" i="1"/>
  <c r="M668" i="1"/>
  <c r="Q668" i="1"/>
  <c r="Y667" i="1"/>
  <c r="O667" i="1"/>
  <c r="M667" i="1"/>
  <c r="AC667" i="1" a="1"/>
  <c r="AC667" i="1" s="1"/>
  <c r="AC666" i="1" a="1"/>
  <c r="AC666" i="1" s="1"/>
  <c r="Y666" i="1"/>
  <c r="O666" i="1"/>
  <c r="M666" i="1"/>
  <c r="Q666" i="1"/>
  <c r="O665" i="1"/>
  <c r="M665" i="1"/>
  <c r="Y665" i="1"/>
  <c r="AC665" i="1" a="1"/>
  <c r="AC665" i="1" s="1"/>
  <c r="AC664" i="1" a="1"/>
  <c r="AC664" i="1" s="1"/>
  <c r="Y664" i="1"/>
  <c r="O664" i="1"/>
  <c r="M664" i="1"/>
  <c r="AC663" i="1" a="1"/>
  <c r="AC663" i="1" s="1"/>
  <c r="Y663" i="1"/>
  <c r="O663" i="1"/>
  <c r="M663" i="1"/>
  <c r="AC662" i="1" a="1"/>
  <c r="AC662" i="1" s="1"/>
  <c r="O662" i="1"/>
  <c r="M662" i="1"/>
  <c r="Y662" i="1"/>
  <c r="AC661" i="1" a="1"/>
  <c r="AC661" i="1" s="1"/>
  <c r="Y661" i="1"/>
  <c r="O661" i="1"/>
  <c r="M661" i="1"/>
  <c r="M660" i="1"/>
  <c r="O660" i="1"/>
  <c r="Y660" i="1"/>
  <c r="AC660" i="1" a="1"/>
  <c r="AC660" i="1" s="1"/>
  <c r="AC659" i="1" a="1"/>
  <c r="AC659" i="1" s="1"/>
  <c r="Y659" i="1"/>
  <c r="O659" i="1"/>
  <c r="M659" i="1"/>
  <c r="AC658" i="1" a="1"/>
  <c r="AC658" i="1" s="1"/>
  <c r="Y658" i="1"/>
  <c r="O658" i="1"/>
  <c r="M658" i="1"/>
  <c r="AC657" i="1" a="1"/>
  <c r="AC657" i="1" s="1"/>
  <c r="Y657" i="1"/>
  <c r="O657" i="1"/>
  <c r="M657" i="1"/>
  <c r="Q657" i="1"/>
  <c r="AC656" i="1" a="1"/>
  <c r="AC656" i="1" s="1"/>
  <c r="Y656" i="1"/>
  <c r="O656" i="1"/>
  <c r="M656" i="1"/>
  <c r="O655" i="1"/>
  <c r="M655" i="1"/>
  <c r="AC655" i="1" a="1"/>
  <c r="AC655" i="1" s="1"/>
  <c r="Y655" i="1"/>
  <c r="AC654" i="1" a="1"/>
  <c r="AC654" i="1" s="1"/>
  <c r="Y654" i="1"/>
  <c r="O654" i="1"/>
  <c r="M654" i="1"/>
  <c r="M653" i="1"/>
  <c r="O653" i="1"/>
  <c r="Y653" i="1"/>
  <c r="AC653" i="1" a="1"/>
  <c r="AC653" i="1" s="1"/>
  <c r="AC652" i="1" a="1"/>
  <c r="AC652" i="1" s="1"/>
  <c r="Y652" i="1"/>
  <c r="O652" i="1"/>
  <c r="M652" i="1"/>
  <c r="AC651" i="1" a="1"/>
  <c r="AC651" i="1" s="1"/>
  <c r="Y651" i="1"/>
  <c r="O651" i="1"/>
  <c r="M651" i="1"/>
  <c r="Q651" i="1"/>
  <c r="O650" i="1"/>
  <c r="M650" i="1"/>
  <c r="AC650" i="1" a="1"/>
  <c r="AC650" i="1" s="1"/>
  <c r="Y650" i="1"/>
  <c r="AC649" i="1" a="1"/>
  <c r="AC649" i="1" s="1"/>
  <c r="Y649" i="1"/>
  <c r="O649" i="1"/>
  <c r="M649" i="1"/>
  <c r="AC648" i="1" a="1"/>
  <c r="AC648" i="1" s="1"/>
  <c r="Y648" i="1"/>
  <c r="O648" i="1"/>
  <c r="M648" i="1"/>
  <c r="Q648" i="1"/>
  <c r="AC647" i="1" a="1"/>
  <c r="AC647" i="1" s="1"/>
  <c r="Y647" i="1"/>
  <c r="O647" i="1"/>
  <c r="M647" i="1"/>
  <c r="AC646" i="1" a="1"/>
  <c r="AC646" i="1" s="1"/>
  <c r="Y646" i="1"/>
  <c r="O646" i="1"/>
  <c r="M646" i="1"/>
  <c r="M645" i="1"/>
  <c r="AC645" i="1" a="1"/>
  <c r="AC645" i="1" s="1"/>
  <c r="Y645" i="1"/>
  <c r="O645" i="1"/>
  <c r="AC644" i="1" a="1"/>
  <c r="AC644" i="1" s="1"/>
  <c r="M644" i="1"/>
  <c r="O644" i="1"/>
  <c r="Y644" i="1"/>
  <c r="M643" i="1"/>
  <c r="O643" i="1"/>
  <c r="Y643" i="1"/>
  <c r="AC643" i="1" a="1"/>
  <c r="AC643" i="1" s="1"/>
  <c r="M642" i="1"/>
  <c r="O642" i="1"/>
  <c r="Y642" i="1"/>
  <c r="AC642" i="1" a="1"/>
  <c r="AC642" i="1" s="1"/>
  <c r="Q642" i="1"/>
  <c r="M641" i="1"/>
  <c r="O641" i="1"/>
  <c r="Y641" i="1"/>
  <c r="AC641" i="1" a="1"/>
  <c r="AC641" i="1" s="1"/>
  <c r="O640" i="1"/>
  <c r="AC640" i="1" a="1"/>
  <c r="AC640" i="1" s="1"/>
  <c r="Y640" i="1"/>
  <c r="M640" i="1"/>
  <c r="Q640" i="1"/>
  <c r="Y639" i="1"/>
  <c r="O639" i="1"/>
  <c r="M639" i="1"/>
  <c r="AC639" i="1" a="1"/>
  <c r="AC639" i="1" s="1"/>
  <c r="AC638" i="1" a="1"/>
  <c r="AC638" i="1" s="1"/>
  <c r="Y638" i="1"/>
  <c r="O638" i="1"/>
  <c r="M638" i="1"/>
  <c r="Q638" i="1"/>
  <c r="AC637" i="1" a="1"/>
  <c r="AC637" i="1" s="1"/>
  <c r="Y637" i="1"/>
  <c r="O637" i="1"/>
  <c r="M637" i="1"/>
  <c r="AC636" i="1" a="1"/>
  <c r="AC636" i="1" s="1"/>
  <c r="Y636" i="1"/>
  <c r="O636" i="1"/>
  <c r="M636" i="1"/>
  <c r="AC635" i="1" a="1"/>
  <c r="AC635" i="1" s="1"/>
  <c r="Y635" i="1"/>
  <c r="O635" i="1"/>
  <c r="M635" i="1"/>
  <c r="Q635" i="1"/>
  <c r="AC634" i="1" a="1"/>
  <c r="AC634" i="1" s="1"/>
  <c r="Y634" i="1"/>
  <c r="O634" i="1"/>
  <c r="M634" i="1"/>
  <c r="Y633" i="1"/>
  <c r="O633" i="1"/>
  <c r="M633" i="1"/>
  <c r="AC633" i="1" a="1"/>
  <c r="AC633" i="1" s="1"/>
  <c r="AC632" i="1" a="1"/>
  <c r="AC632" i="1" s="1"/>
  <c r="Y632" i="1"/>
  <c r="O632" i="1"/>
  <c r="M632" i="1"/>
  <c r="Q632" i="1"/>
  <c r="AC631" i="1" a="1"/>
  <c r="AC631" i="1" s="1"/>
  <c r="Y631" i="1"/>
  <c r="O631" i="1"/>
  <c r="M631" i="1"/>
  <c r="AC630" i="1" a="1"/>
  <c r="AC630" i="1" s="1"/>
  <c r="Y630" i="1"/>
  <c r="O630" i="1"/>
  <c r="M630" i="1"/>
  <c r="AC629" i="1" a="1"/>
  <c r="AC629" i="1" s="1"/>
  <c r="Y629" i="1"/>
  <c r="O629" i="1"/>
  <c r="M629" i="1"/>
  <c r="Q629" i="1"/>
  <c r="AC628" i="1" a="1"/>
  <c r="AC628" i="1" s="1"/>
  <c r="Y628" i="1"/>
  <c r="O628" i="1"/>
  <c r="M628" i="1"/>
  <c r="AC627" i="1" a="1"/>
  <c r="AC627" i="1" s="1"/>
  <c r="O627" i="1"/>
  <c r="M627" i="1"/>
  <c r="Y627" i="1"/>
  <c r="Q627" i="1"/>
  <c r="AC626" i="1" a="1"/>
  <c r="AC626" i="1" s="1"/>
  <c r="Y626" i="1"/>
  <c r="O626" i="1"/>
  <c r="M626" i="1"/>
  <c r="M625" i="1"/>
  <c r="O625" i="1"/>
  <c r="Y625" i="1"/>
  <c r="AC625" i="1" a="1"/>
  <c r="AC625" i="1" s="1"/>
  <c r="Q625" i="1"/>
  <c r="AC624" i="1" a="1"/>
  <c r="AC624" i="1" s="1"/>
  <c r="Y624" i="1"/>
  <c r="O624" i="1"/>
  <c r="M624" i="1"/>
  <c r="AC623" i="1" a="1"/>
  <c r="AC623" i="1" s="1"/>
  <c r="Y623" i="1"/>
  <c r="O623" i="1"/>
  <c r="M623" i="1"/>
  <c r="Q623" i="1"/>
  <c r="M622" i="1"/>
  <c r="AC622" i="1" a="1"/>
  <c r="AC622" i="1" s="1"/>
  <c r="Y622" i="1"/>
  <c r="O622" i="1"/>
  <c r="AC621" i="1" a="1"/>
  <c r="AC621" i="1" s="1"/>
  <c r="Y621" i="1"/>
  <c r="O621" i="1"/>
  <c r="M621" i="1"/>
  <c r="Q621" i="1"/>
  <c r="AC620" i="1" a="1"/>
  <c r="AC620" i="1" s="1"/>
  <c r="Y620" i="1"/>
  <c r="O620" i="1"/>
  <c r="M620" i="1"/>
  <c r="AC619" i="1" a="1"/>
  <c r="AC619" i="1" s="1"/>
  <c r="Y619" i="1"/>
  <c r="O619" i="1"/>
  <c r="M619" i="1"/>
  <c r="Q619" i="1"/>
  <c r="AC618" i="1" a="1"/>
  <c r="AC618" i="1" s="1"/>
  <c r="M618" i="1"/>
  <c r="O618" i="1"/>
  <c r="Y618" i="1"/>
  <c r="M617" i="1"/>
  <c r="O617" i="1"/>
  <c r="Y617" i="1"/>
  <c r="AC617" i="1" a="1"/>
  <c r="AC617" i="1" s="1"/>
  <c r="Q617" i="1"/>
  <c r="O616" i="1"/>
  <c r="Y616" i="1"/>
  <c r="AC616" i="1" a="1"/>
  <c r="AC616" i="1" s="1"/>
  <c r="M616" i="1"/>
  <c r="M615" i="1"/>
  <c r="Y615" i="1"/>
  <c r="AC615" i="1" a="1"/>
  <c r="AC615" i="1" s="1"/>
  <c r="O615" i="1"/>
  <c r="Y614" i="1"/>
  <c r="O614" i="1"/>
  <c r="M614" i="1"/>
  <c r="AC614" i="1" a="1"/>
  <c r="AC614" i="1" s="1"/>
  <c r="AC613" i="1" a="1"/>
  <c r="AC613" i="1" s="1"/>
  <c r="Y613" i="1"/>
  <c r="O613" i="1"/>
  <c r="M613" i="1"/>
  <c r="Q613" i="1"/>
  <c r="AC612" i="1" a="1"/>
  <c r="AC612" i="1" s="1"/>
  <c r="O612" i="1"/>
  <c r="M612" i="1"/>
  <c r="Y612" i="1"/>
  <c r="AC611" i="1" a="1"/>
  <c r="AC611" i="1" s="1"/>
  <c r="Y611" i="1"/>
  <c r="O611" i="1"/>
  <c r="M611" i="1"/>
  <c r="AC610" i="1" a="1"/>
  <c r="AC610" i="1" s="1"/>
  <c r="Y610" i="1"/>
  <c r="O610" i="1"/>
  <c r="M610" i="1"/>
  <c r="Y609" i="1"/>
  <c r="O609" i="1"/>
  <c r="M609" i="1"/>
  <c r="AC609" i="1" a="1"/>
  <c r="AC609" i="1" s="1"/>
  <c r="Q609" i="1"/>
  <c r="AC608" i="1" a="1"/>
  <c r="AC608" i="1" s="1"/>
  <c r="Y608" i="1"/>
  <c r="O608" i="1"/>
  <c r="M608" i="1"/>
  <c r="M607" i="1"/>
  <c r="O607" i="1"/>
  <c r="Y607" i="1"/>
  <c r="AC607" i="1" a="1"/>
  <c r="AC607" i="1" s="1"/>
  <c r="Q607" i="1"/>
  <c r="AC606" i="1" a="1"/>
  <c r="AC606" i="1" s="1"/>
  <c r="Y606" i="1"/>
  <c r="O606" i="1"/>
  <c r="M606" i="1"/>
  <c r="AC605" i="1" a="1"/>
  <c r="AC605" i="1" s="1"/>
  <c r="Y605" i="1"/>
  <c r="O605" i="1"/>
  <c r="M605" i="1"/>
  <c r="Q605" i="1"/>
  <c r="O604" i="1"/>
  <c r="AC604" i="1" a="1"/>
  <c r="AC604" i="1" s="1"/>
  <c r="M604" i="1"/>
  <c r="Y604" i="1"/>
  <c r="Y603" i="1"/>
  <c r="AC603" i="1" a="1"/>
  <c r="AC603" i="1" s="1"/>
  <c r="O603" i="1"/>
  <c r="M603" i="1"/>
  <c r="Q603" i="1"/>
  <c r="AC602" i="1" a="1"/>
  <c r="AC602" i="1" s="1"/>
  <c r="Y602" i="1"/>
  <c r="O602" i="1"/>
  <c r="M602" i="1"/>
  <c r="AC601" i="1" a="1"/>
  <c r="AC601" i="1" s="1"/>
  <c r="Y601" i="1"/>
  <c r="O601" i="1"/>
  <c r="M601" i="1"/>
  <c r="AC600" i="1" a="1"/>
  <c r="AC600" i="1" s="1"/>
  <c r="Y600" i="1"/>
  <c r="O600" i="1"/>
  <c r="M600" i="1"/>
  <c r="AC599" i="1" a="1"/>
  <c r="AC599" i="1" s="1"/>
  <c r="Y599" i="1"/>
  <c r="O599" i="1"/>
  <c r="M599" i="1"/>
  <c r="Q599" i="1"/>
  <c r="AC598" i="1" a="1"/>
  <c r="AC598" i="1" s="1"/>
  <c r="O598" i="1"/>
  <c r="M598" i="1"/>
  <c r="Y598" i="1"/>
  <c r="AC597" i="1" a="1"/>
  <c r="AC597" i="1" s="1"/>
  <c r="Y597" i="1"/>
  <c r="O597" i="1"/>
  <c r="M597" i="1"/>
  <c r="AC596" i="1" a="1"/>
  <c r="AC596" i="1" s="1"/>
  <c r="Y596" i="1"/>
  <c r="O596" i="1"/>
  <c r="M596" i="1"/>
  <c r="Q596" i="1"/>
  <c r="AC595" i="1" a="1"/>
  <c r="AC595" i="1" s="1"/>
  <c r="Y595" i="1"/>
  <c r="O595" i="1"/>
  <c r="M595" i="1"/>
  <c r="AC594" i="1" a="1"/>
  <c r="AC594" i="1" s="1"/>
  <c r="Y594" i="1"/>
  <c r="O594" i="1"/>
  <c r="M594" i="1"/>
  <c r="Q594" i="1"/>
  <c r="Y593" i="1"/>
  <c r="O593" i="1"/>
  <c r="M593" i="1"/>
  <c r="AC593" i="1" a="1"/>
  <c r="AC593" i="1" s="1"/>
  <c r="M592" i="1"/>
  <c r="O592" i="1"/>
  <c r="AC592" i="1" a="1"/>
  <c r="AC592" i="1" s="1"/>
  <c r="Y592" i="1"/>
  <c r="Q592" i="1"/>
  <c r="AC591" i="1" a="1"/>
  <c r="AC591" i="1" s="1"/>
  <c r="Y591" i="1"/>
  <c r="O591" i="1"/>
  <c r="M591" i="1"/>
  <c r="AC590" i="1" a="1"/>
  <c r="AC590" i="1" s="1"/>
  <c r="Y590" i="1"/>
  <c r="O590" i="1"/>
  <c r="M590" i="1"/>
  <c r="O589" i="1"/>
  <c r="AC589" i="1" a="1"/>
  <c r="AC589" i="1" s="1"/>
  <c r="Y589" i="1"/>
  <c r="M589" i="1"/>
  <c r="Q589" i="1"/>
  <c r="AC588" i="1" a="1"/>
  <c r="AC588" i="1" s="1"/>
  <c r="Y588" i="1"/>
  <c r="O588" i="1"/>
  <c r="M588" i="1"/>
  <c r="AC587" i="1" a="1"/>
  <c r="AC587" i="1" s="1"/>
  <c r="Y587" i="1"/>
  <c r="O587" i="1"/>
  <c r="M587" i="1"/>
  <c r="Q587" i="1"/>
  <c r="M586" i="1"/>
  <c r="O586" i="1"/>
  <c r="AC586" i="1" a="1"/>
  <c r="AC586" i="1" s="1"/>
  <c r="Y586" i="1"/>
  <c r="O585" i="1"/>
  <c r="M585" i="1"/>
  <c r="AC585" i="1" a="1"/>
  <c r="AC585" i="1" s="1"/>
  <c r="Y585" i="1"/>
  <c r="O584" i="1"/>
  <c r="M584" i="1"/>
  <c r="AC584" i="1" a="1"/>
  <c r="AC584" i="1" s="1"/>
  <c r="Y584" i="1"/>
  <c r="Y583" i="1"/>
  <c r="O583" i="1"/>
  <c r="M583" i="1"/>
  <c r="AC583" i="1" a="1"/>
  <c r="AC583" i="1" s="1"/>
  <c r="Q583" i="1"/>
  <c r="O582" i="1"/>
  <c r="M582" i="1"/>
  <c r="AC582" i="1" a="1"/>
  <c r="AC582" i="1" s="1"/>
  <c r="Y582" i="1"/>
  <c r="Y581" i="1"/>
  <c r="O581" i="1"/>
  <c r="M581" i="1"/>
  <c r="AC581" i="1" a="1"/>
  <c r="AC581" i="1" s="1"/>
  <c r="Y580" i="1"/>
  <c r="O580" i="1"/>
  <c r="M580" i="1"/>
  <c r="AC580" i="1" a="1"/>
  <c r="AC580" i="1" s="1"/>
  <c r="Y579" i="1"/>
  <c r="O579" i="1"/>
  <c r="M579" i="1"/>
  <c r="AC579" i="1" a="1"/>
  <c r="AC579" i="1" s="1"/>
  <c r="Q579" i="1"/>
  <c r="Y578" i="1"/>
  <c r="AC578" i="1" a="1"/>
  <c r="AC578" i="1" s="1"/>
  <c r="O578" i="1"/>
  <c r="M578" i="1"/>
  <c r="AC577" i="1" a="1"/>
  <c r="AC577" i="1" s="1"/>
  <c r="Y577" i="1"/>
  <c r="O577" i="1"/>
  <c r="M577" i="1"/>
  <c r="Y576" i="1"/>
  <c r="M576" i="1"/>
  <c r="O576" i="1"/>
  <c r="AC576" i="1" a="1"/>
  <c r="AC576" i="1" s="1"/>
  <c r="O574" i="1"/>
  <c r="M574" i="1"/>
  <c r="Y574" i="1"/>
  <c r="AC574" i="1" a="1"/>
  <c r="AC574" i="1" s="1"/>
  <c r="AC573" i="1" a="1"/>
  <c r="AC573" i="1" s="1"/>
  <c r="Y573" i="1"/>
  <c r="O573" i="1"/>
  <c r="M573" i="1"/>
  <c r="Q573" i="1"/>
  <c r="M572" i="1"/>
  <c r="O572" i="1"/>
  <c r="Y572" i="1"/>
  <c r="AC572" i="1" a="1"/>
  <c r="AC572" i="1" s="1"/>
  <c r="M571" i="1"/>
  <c r="O571" i="1"/>
  <c r="Y571" i="1"/>
  <c r="AC571" i="1" a="1"/>
  <c r="AC571" i="1" s="1"/>
  <c r="Q571" i="1"/>
  <c r="O570" i="1"/>
  <c r="Y570" i="1"/>
  <c r="AC570" i="1" a="1"/>
  <c r="AC570" i="1" s="1"/>
  <c r="M570" i="1"/>
  <c r="AC569" i="1" a="1"/>
  <c r="AC569" i="1" s="1"/>
  <c r="M569" i="1"/>
  <c r="O569" i="1"/>
  <c r="Y569" i="1"/>
  <c r="AC566" i="1" a="1"/>
  <c r="AC566" i="1" s="1"/>
  <c r="M566" i="1"/>
  <c r="Y566" i="1"/>
  <c r="O566" i="1"/>
  <c r="O565" i="1"/>
  <c r="M565" i="1"/>
  <c r="AC565" i="1" a="1"/>
  <c r="AC565" i="1" s="1"/>
  <c r="Y565" i="1"/>
  <c r="AC564" i="1" a="1"/>
  <c r="AC564" i="1" s="1"/>
  <c r="Y564" i="1"/>
  <c r="O564" i="1"/>
  <c r="M564" i="1"/>
  <c r="Q564" i="1"/>
  <c r="O563" i="1"/>
  <c r="Y563" i="1"/>
  <c r="AC563" i="1" a="1"/>
  <c r="AC563" i="1" s="1"/>
  <c r="M563" i="1"/>
  <c r="AC562" i="1" a="1"/>
  <c r="AC562" i="1" s="1"/>
  <c r="Y562" i="1"/>
  <c r="O562" i="1"/>
  <c r="M562" i="1"/>
  <c r="Q562" i="1"/>
  <c r="O561" i="1"/>
  <c r="M561" i="1"/>
  <c r="Y561" i="1"/>
  <c r="AC561" i="1" a="1"/>
  <c r="AC561" i="1" s="1"/>
  <c r="M560" i="1"/>
  <c r="AC560" i="1" a="1"/>
  <c r="AC560" i="1" s="1"/>
  <c r="Y560" i="1"/>
  <c r="O560" i="1"/>
  <c r="Y559" i="1"/>
  <c r="M559" i="1"/>
  <c r="O559" i="1"/>
  <c r="AC559" i="1" a="1"/>
  <c r="AC559" i="1" s="1"/>
  <c r="Q559" i="1"/>
  <c r="M558" i="1"/>
  <c r="O558" i="1"/>
  <c r="Y558" i="1"/>
  <c r="AC558" i="1" a="1"/>
  <c r="AC558" i="1" s="1"/>
  <c r="O557" i="1"/>
  <c r="M557" i="1"/>
  <c r="AC557" i="1" a="1"/>
  <c r="AC557" i="1" s="1"/>
  <c r="Y557" i="1"/>
  <c r="AC556" i="1" a="1"/>
  <c r="AC556" i="1" s="1"/>
  <c r="Y556" i="1"/>
  <c r="O556" i="1"/>
  <c r="M556" i="1"/>
  <c r="AC555" i="1" a="1"/>
  <c r="AC555" i="1" s="1"/>
  <c r="Y555" i="1"/>
  <c r="M555" i="1"/>
  <c r="O555" i="1"/>
  <c r="Q555" i="1"/>
  <c r="Y554" i="1"/>
  <c r="O554" i="1"/>
  <c r="M554" i="1"/>
  <c r="AC554" i="1" a="1"/>
  <c r="AC554" i="1" s="1"/>
  <c r="AC553" i="1" a="1"/>
  <c r="AC553" i="1" s="1"/>
  <c r="O553" i="1"/>
  <c r="M553" i="1"/>
  <c r="Y553" i="1"/>
  <c r="M552" i="1"/>
  <c r="AC552" i="1" a="1"/>
  <c r="AC552" i="1" s="1"/>
  <c r="Y552" i="1"/>
  <c r="O552" i="1"/>
  <c r="M551" i="1"/>
  <c r="AC551" i="1" a="1"/>
  <c r="AC551" i="1" s="1"/>
  <c r="Y551" i="1"/>
  <c r="O551" i="1"/>
  <c r="AC550" i="1" a="1"/>
  <c r="AC550" i="1" s="1"/>
  <c r="Y550" i="1"/>
  <c r="M550" i="1"/>
  <c r="O550" i="1"/>
  <c r="Q550" i="1"/>
  <c r="M549" i="1"/>
  <c r="Y549" i="1"/>
  <c r="O549" i="1"/>
  <c r="AC549" i="1" a="1"/>
  <c r="AC549" i="1" s="1"/>
  <c r="AC548" i="1" a="1"/>
  <c r="AC548" i="1" s="1"/>
  <c r="O548" i="1"/>
  <c r="M548" i="1"/>
  <c r="Y548" i="1"/>
  <c r="Q548" i="1"/>
  <c r="M546" i="1"/>
  <c r="O546" i="1"/>
  <c r="Y546" i="1"/>
  <c r="AC546" i="1" a="1"/>
  <c r="AC546" i="1" s="1"/>
  <c r="Q546" i="1"/>
  <c r="M545" i="1"/>
  <c r="O545" i="1"/>
  <c r="Y545" i="1"/>
  <c r="AC545" i="1" a="1"/>
  <c r="AC545" i="1" s="1"/>
  <c r="M544" i="1"/>
  <c r="O544" i="1"/>
  <c r="Y544" i="1"/>
  <c r="AC544" i="1" a="1"/>
  <c r="AC544" i="1" s="1"/>
  <c r="Q544" i="1"/>
  <c r="M543" i="1"/>
  <c r="O543" i="1"/>
  <c r="AC543" i="1" a="1"/>
  <c r="AC543" i="1" s="1"/>
  <c r="Y543" i="1"/>
  <c r="AC542" i="1" a="1"/>
  <c r="AC542" i="1" s="1"/>
  <c r="O542" i="1"/>
  <c r="Y542" i="1"/>
  <c r="M542" i="1"/>
  <c r="Q542" i="1"/>
  <c r="O541" i="1"/>
  <c r="M541" i="1"/>
  <c r="AC541" i="1" a="1"/>
  <c r="AC541" i="1" s="1"/>
  <c r="Y541" i="1"/>
  <c r="AC540" i="1" a="1"/>
  <c r="AC540" i="1" s="1"/>
  <c r="Y540" i="1"/>
  <c r="O540" i="1"/>
  <c r="M540" i="1"/>
  <c r="Q540" i="1"/>
  <c r="O539" i="1"/>
  <c r="M539" i="1"/>
  <c r="Y539" i="1"/>
  <c r="AC539" i="1" a="1"/>
  <c r="AC539" i="1" s="1"/>
  <c r="Y538" i="1"/>
  <c r="O538" i="1"/>
  <c r="M538" i="1"/>
  <c r="AC538" i="1" a="1"/>
  <c r="AC538" i="1" s="1"/>
  <c r="Q538" i="1"/>
  <c r="AC537" i="1" a="1"/>
  <c r="AC537" i="1" s="1"/>
  <c r="Y537" i="1"/>
  <c r="O537" i="1"/>
  <c r="M537" i="1"/>
  <c r="M536" i="1"/>
  <c r="Y536" i="1"/>
  <c r="AC536" i="1" a="1"/>
  <c r="AC536" i="1" s="1"/>
  <c r="O536" i="1"/>
  <c r="Q536" i="1"/>
  <c r="O535" i="1"/>
  <c r="M535" i="1"/>
  <c r="AC535" i="1" a="1"/>
  <c r="AC535" i="1" s="1"/>
  <c r="Y535" i="1"/>
  <c r="AC534" i="1" a="1"/>
  <c r="AC534" i="1" s="1"/>
  <c r="Y534" i="1"/>
  <c r="O534" i="1"/>
  <c r="M534" i="1"/>
  <c r="Q534" i="1"/>
  <c r="AC533" i="1" a="1"/>
  <c r="AC533" i="1" s="1"/>
  <c r="Y533" i="1"/>
  <c r="O533" i="1"/>
  <c r="M533" i="1"/>
  <c r="M532" i="1"/>
  <c r="O532" i="1"/>
  <c r="AC532" i="1" a="1"/>
  <c r="AC532" i="1" s="1"/>
  <c r="Y532" i="1"/>
  <c r="AC531" i="1" a="1"/>
  <c r="AC531" i="1" s="1"/>
  <c r="Y531" i="1"/>
  <c r="O531" i="1"/>
  <c r="M531" i="1"/>
  <c r="AC530" i="1" a="1"/>
  <c r="AC530" i="1" s="1"/>
  <c r="Y530" i="1"/>
  <c r="O530" i="1"/>
  <c r="M530" i="1"/>
  <c r="Q530" i="1"/>
  <c r="AC529" i="1" a="1"/>
  <c r="AC529" i="1" s="1"/>
  <c r="Y529" i="1"/>
  <c r="O529" i="1"/>
  <c r="M529" i="1"/>
  <c r="M528" i="1"/>
  <c r="O528" i="1"/>
  <c r="AC528" i="1" a="1"/>
  <c r="AC528" i="1" s="1"/>
  <c r="Y528" i="1"/>
  <c r="Y527" i="1"/>
  <c r="AC527" i="1" a="1"/>
  <c r="AC527" i="1" s="1"/>
  <c r="O527" i="1"/>
  <c r="M527" i="1"/>
  <c r="Q528" i="1"/>
  <c r="AC526" i="1" a="1"/>
  <c r="AC526" i="1" s="1"/>
  <c r="Y526" i="1"/>
  <c r="O526" i="1"/>
  <c r="M526" i="1"/>
  <c r="AC525" i="1" a="1"/>
  <c r="AC525" i="1" s="1"/>
  <c r="Y525" i="1"/>
  <c r="O525" i="1"/>
  <c r="M525" i="1"/>
  <c r="AC524" i="1" a="1"/>
  <c r="AC524" i="1" s="1"/>
  <c r="Y524" i="1"/>
  <c r="O524" i="1"/>
  <c r="M524" i="1"/>
  <c r="Q524" i="1"/>
  <c r="M523" i="1"/>
  <c r="O523" i="1"/>
  <c r="Y523" i="1"/>
  <c r="AC523" i="1" a="1"/>
  <c r="AC523" i="1" s="1"/>
  <c r="Y522" i="1"/>
  <c r="O522" i="1"/>
  <c r="M522" i="1"/>
  <c r="AC522" i="1" a="1"/>
  <c r="AC522" i="1" s="1"/>
  <c r="AC521" i="1" a="1"/>
  <c r="AC521" i="1" s="1"/>
  <c r="Y521" i="1"/>
  <c r="O521" i="1"/>
  <c r="M521" i="1"/>
  <c r="O520" i="1"/>
  <c r="M520" i="1"/>
  <c r="AC520" i="1" a="1"/>
  <c r="AC520" i="1" s="1"/>
  <c r="Y520" i="1"/>
  <c r="Q520" i="1"/>
  <c r="AC519" i="1" a="1"/>
  <c r="AC519" i="1" s="1"/>
  <c r="Y519" i="1"/>
  <c r="O519" i="1"/>
  <c r="M519" i="1"/>
  <c r="Y518" i="1"/>
  <c r="O518" i="1"/>
  <c r="M518" i="1"/>
  <c r="AC518" i="1" a="1"/>
  <c r="AC518" i="1" s="1"/>
  <c r="AC517" i="1" a="1"/>
  <c r="AC517" i="1" s="1"/>
  <c r="Y517" i="1"/>
  <c r="O517" i="1"/>
  <c r="M517" i="1"/>
  <c r="AC516" i="1" a="1"/>
  <c r="AC516" i="1" s="1"/>
  <c r="O516" i="1"/>
  <c r="M516" i="1"/>
  <c r="Y516" i="1"/>
  <c r="Q516" i="1"/>
  <c r="AC515" i="1" a="1"/>
  <c r="AC515" i="1" s="1"/>
  <c r="Y515" i="1"/>
  <c r="O515" i="1"/>
  <c r="M515" i="1"/>
  <c r="AC514" i="1" a="1"/>
  <c r="AC514" i="1" s="1"/>
  <c r="Y514" i="1"/>
  <c r="M514" i="1"/>
  <c r="O514" i="1"/>
  <c r="Q514" i="1"/>
  <c r="AC513" i="1" a="1"/>
  <c r="AC513" i="1" s="1"/>
  <c r="Y513" i="1"/>
  <c r="O513" i="1"/>
  <c r="M513" i="1"/>
  <c r="AC512" i="1" a="1"/>
  <c r="AC512" i="1" s="1"/>
  <c r="Y512" i="1"/>
  <c r="O512" i="1"/>
  <c r="M512" i="1"/>
  <c r="Q512" i="1"/>
  <c r="AC511" i="1" a="1"/>
  <c r="AC511" i="1" s="1"/>
  <c r="M511" i="1"/>
  <c r="O511" i="1"/>
  <c r="Y511" i="1"/>
  <c r="AC510" i="1" a="1"/>
  <c r="AC510" i="1" s="1"/>
  <c r="Y510" i="1"/>
  <c r="O510" i="1"/>
  <c r="M510" i="1"/>
  <c r="Q510" i="1"/>
  <c r="O509" i="1"/>
  <c r="Y509" i="1"/>
  <c r="AC509" i="1" a="1"/>
  <c r="AC509" i="1" s="1"/>
  <c r="M509" i="1"/>
  <c r="O508" i="1"/>
  <c r="M508" i="1"/>
  <c r="AC508" i="1" a="1"/>
  <c r="AC508" i="1" s="1"/>
  <c r="Y508" i="1"/>
  <c r="Q508" i="1"/>
  <c r="AC507" i="1" a="1"/>
  <c r="AC507" i="1" s="1"/>
  <c r="Y507" i="1"/>
  <c r="O507" i="1"/>
  <c r="M507" i="1"/>
  <c r="AC506" i="1" a="1"/>
  <c r="AC506" i="1" s="1"/>
  <c r="Y506" i="1"/>
  <c r="O506" i="1"/>
  <c r="M506" i="1"/>
  <c r="Q506" i="1"/>
  <c r="O505" i="1"/>
  <c r="M505" i="1"/>
  <c r="AC505" i="1" a="1"/>
  <c r="AC505" i="1" s="1"/>
  <c r="Y505" i="1"/>
  <c r="AC504" i="1" a="1"/>
  <c r="AC504" i="1" s="1"/>
  <c r="Y504" i="1"/>
  <c r="O504" i="1"/>
  <c r="M504" i="1"/>
  <c r="Q504" i="1"/>
  <c r="AC503" i="1" a="1"/>
  <c r="AC503" i="1" s="1"/>
  <c r="Y503" i="1"/>
  <c r="O503" i="1"/>
  <c r="M503" i="1"/>
  <c r="O502" i="1"/>
  <c r="M502" i="1"/>
  <c r="AC502" i="1" a="1"/>
  <c r="AC502" i="1" s="1"/>
  <c r="Y502" i="1"/>
  <c r="AC501" i="1" a="1"/>
  <c r="AC501" i="1" s="1"/>
  <c r="Y501" i="1"/>
  <c r="O501" i="1"/>
  <c r="M501" i="1"/>
  <c r="AC500" i="1" a="1"/>
  <c r="AC500" i="1" s="1"/>
  <c r="Y500" i="1"/>
  <c r="O500" i="1"/>
  <c r="M500" i="1"/>
  <c r="AC499" i="1" a="1"/>
  <c r="AC499" i="1" s="1"/>
  <c r="Y499" i="1"/>
  <c r="O499" i="1"/>
  <c r="M499" i="1"/>
  <c r="Q499" i="1"/>
  <c r="AC498" i="1" a="1"/>
  <c r="AC498" i="1" s="1"/>
  <c r="Y498" i="1"/>
  <c r="O498" i="1"/>
  <c r="M498" i="1"/>
  <c r="Y497" i="1"/>
  <c r="AC497" i="1" a="1"/>
  <c r="AC497" i="1" s="1"/>
  <c r="O497" i="1"/>
  <c r="M497" i="1"/>
  <c r="Q497" i="1"/>
  <c r="AC496" i="1" a="1"/>
  <c r="AC496" i="1" s="1"/>
  <c r="Y496" i="1"/>
  <c r="O496" i="1"/>
  <c r="M496" i="1"/>
  <c r="O495" i="1"/>
  <c r="Y495" i="1"/>
  <c r="AC495" i="1" a="1"/>
  <c r="AC495" i="1" s="1"/>
  <c r="M495" i="1"/>
  <c r="Q495" i="1"/>
  <c r="AC494" i="1" a="1"/>
  <c r="AC494" i="1" s="1"/>
  <c r="Y494" i="1"/>
  <c r="O494" i="1"/>
  <c r="M494" i="1"/>
  <c r="AC493" i="1" a="1"/>
  <c r="AC493" i="1" s="1"/>
  <c r="Y493" i="1"/>
  <c r="O493" i="1"/>
  <c r="M493" i="1"/>
  <c r="Q493" i="1"/>
  <c r="M492" i="1"/>
  <c r="AC492" i="1" a="1"/>
  <c r="AC492" i="1" s="1"/>
  <c r="Y492" i="1"/>
  <c r="O492" i="1"/>
  <c r="M491" i="1"/>
  <c r="O491" i="1"/>
  <c r="Y491" i="1"/>
  <c r="AC491" i="1" a="1"/>
  <c r="AC491" i="1" s="1"/>
  <c r="M490" i="1"/>
  <c r="O490" i="1"/>
  <c r="Y490" i="1"/>
  <c r="AC490" i="1" a="1"/>
  <c r="AC490" i="1" s="1"/>
  <c r="Q490" i="1"/>
  <c r="M489" i="1"/>
  <c r="O489" i="1"/>
  <c r="AC489" i="1" a="1"/>
  <c r="AC489" i="1" s="1"/>
  <c r="Y489" i="1"/>
  <c r="AC488" i="1" a="1"/>
  <c r="AC488" i="1" s="1"/>
  <c r="Y488" i="1"/>
  <c r="O488" i="1"/>
  <c r="M488" i="1"/>
  <c r="AC487" i="1" a="1"/>
  <c r="AC487" i="1" s="1"/>
  <c r="Y487" i="1"/>
  <c r="O487" i="1"/>
  <c r="M487" i="1"/>
  <c r="Y486" i="1"/>
  <c r="AC486" i="1" a="1"/>
  <c r="AC486" i="1" s="1"/>
  <c r="O486" i="1"/>
  <c r="M486" i="1"/>
  <c r="AC485" i="1" a="1"/>
  <c r="AC485" i="1" s="1"/>
  <c r="Y485" i="1"/>
  <c r="O485" i="1"/>
  <c r="M485" i="1"/>
  <c r="Q485" i="1"/>
  <c r="AC484" i="1" a="1"/>
  <c r="AC484" i="1" s="1"/>
  <c r="Y484" i="1"/>
  <c r="O484" i="1"/>
  <c r="M484" i="1"/>
  <c r="Y483" i="1"/>
  <c r="AC483" i="1" a="1"/>
  <c r="AC483" i="1" s="1"/>
  <c r="O483" i="1"/>
  <c r="M483" i="1"/>
  <c r="Q483" i="1"/>
  <c r="AC482" i="1" a="1"/>
  <c r="AC482" i="1" s="1"/>
  <c r="Y482" i="1"/>
  <c r="O482" i="1"/>
  <c r="M482" i="1"/>
  <c r="AC481" i="1" a="1"/>
  <c r="AC481" i="1" s="1"/>
  <c r="Y481" i="1"/>
  <c r="O481" i="1"/>
  <c r="M481" i="1"/>
  <c r="O480" i="1"/>
  <c r="Y480" i="1"/>
  <c r="AC480" i="1" a="1"/>
  <c r="AC480" i="1" s="1"/>
  <c r="M480" i="1"/>
  <c r="M479" i="1"/>
  <c r="O479" i="1"/>
  <c r="Y479" i="1"/>
  <c r="AC479" i="1" a="1"/>
  <c r="AC479" i="1" s="1"/>
  <c r="Q479" i="1"/>
  <c r="M478" i="1"/>
  <c r="O478" i="1"/>
  <c r="Y478" i="1"/>
  <c r="AC478" i="1" a="1"/>
  <c r="AC478" i="1" s="1"/>
  <c r="O477" i="1"/>
  <c r="M477" i="1"/>
  <c r="Y477" i="1"/>
  <c r="AC477" i="1" a="1"/>
  <c r="AC477" i="1" s="1"/>
  <c r="Q477" i="1"/>
  <c r="AC476" i="1" a="1"/>
  <c r="AC476" i="1" s="1"/>
  <c r="Y476" i="1"/>
  <c r="O476" i="1"/>
  <c r="M476" i="1"/>
  <c r="M475" i="1"/>
  <c r="Y475" i="1"/>
  <c r="O475" i="1"/>
  <c r="AC475" i="1" a="1"/>
  <c r="AC475" i="1" s="1"/>
  <c r="AC474" i="1" a="1"/>
  <c r="AC474" i="1" s="1"/>
  <c r="Y474" i="1"/>
  <c r="O474" i="1"/>
  <c r="M474" i="1"/>
  <c r="Q474" i="1"/>
  <c r="AC473" i="1" a="1"/>
  <c r="AC473" i="1" s="1"/>
  <c r="Y473" i="1"/>
  <c r="O473" i="1"/>
  <c r="M473" i="1"/>
  <c r="M472" i="1"/>
  <c r="AC472" i="1" a="1"/>
  <c r="AC472" i="1" s="1"/>
  <c r="Y472" i="1"/>
  <c r="O472" i="1"/>
  <c r="M471" i="1"/>
  <c r="AC471" i="1" a="1"/>
  <c r="AC471" i="1" s="1"/>
  <c r="Y471" i="1"/>
  <c r="O471" i="1"/>
  <c r="Y470" i="1"/>
  <c r="AC470" i="1" a="1"/>
  <c r="AC470" i="1" s="1"/>
  <c r="O470" i="1"/>
  <c r="M470" i="1"/>
  <c r="Q470" i="1"/>
  <c r="AC469" i="1" a="1"/>
  <c r="AC469" i="1" s="1"/>
  <c r="Y469" i="1"/>
  <c r="O469" i="1"/>
  <c r="M469" i="1"/>
  <c r="O468" i="1"/>
  <c r="AC468" i="1" a="1"/>
  <c r="AC468" i="1" s="1"/>
  <c r="Y468" i="1"/>
  <c r="M468" i="1"/>
  <c r="Q468" i="1"/>
  <c r="AC467" i="1" a="1"/>
  <c r="AC467" i="1" s="1"/>
  <c r="Y467" i="1"/>
  <c r="O467" i="1"/>
  <c r="M467" i="1"/>
  <c r="AC466" i="1" a="1"/>
  <c r="AC466" i="1" s="1"/>
  <c r="Y466" i="1"/>
  <c r="O466" i="1"/>
  <c r="M466" i="1"/>
  <c r="Q466" i="1"/>
  <c r="AC465" i="1" a="1"/>
  <c r="AC465" i="1" s="1"/>
  <c r="Y465" i="1"/>
  <c r="O465" i="1"/>
  <c r="M465" i="1"/>
  <c r="O464" i="1"/>
  <c r="AC464" i="1" a="1"/>
  <c r="AC464" i="1" s="1"/>
  <c r="Y464" i="1"/>
  <c r="M464" i="1"/>
  <c r="Q464" i="1"/>
  <c r="AC463" i="1" a="1"/>
  <c r="AC463" i="1" s="1"/>
  <c r="O463" i="1"/>
  <c r="Y463" i="1"/>
  <c r="M463" i="1"/>
  <c r="AC462" i="1" a="1"/>
  <c r="AC462" i="1" s="1"/>
  <c r="Y462" i="1"/>
  <c r="O462" i="1"/>
  <c r="M462" i="1"/>
  <c r="O461" i="1"/>
  <c r="AC461" i="1" a="1"/>
  <c r="AC461" i="1" s="1"/>
  <c r="Y461" i="1"/>
  <c r="M461" i="1"/>
  <c r="Q461" i="1"/>
  <c r="AC460" i="1" a="1"/>
  <c r="AC460" i="1" s="1"/>
  <c r="Y460" i="1"/>
  <c r="O460" i="1"/>
  <c r="M460" i="1"/>
  <c r="AC459" i="1" a="1"/>
  <c r="AC459" i="1" s="1"/>
  <c r="Y459" i="1"/>
  <c r="O459" i="1"/>
  <c r="M459" i="1"/>
  <c r="Q459" i="1"/>
  <c r="M458" i="1"/>
  <c r="AC458" i="1" a="1"/>
  <c r="AC458" i="1" s="1"/>
  <c r="Y458" i="1"/>
  <c r="O458" i="1"/>
  <c r="Y457" i="1"/>
  <c r="AC457" i="1" a="1"/>
  <c r="AC457" i="1" s="1"/>
  <c r="M457" i="1"/>
  <c r="O457" i="1"/>
  <c r="Q457" i="1"/>
  <c r="AC456" i="1" a="1"/>
  <c r="AC456" i="1" s="1"/>
  <c r="Y456" i="1"/>
  <c r="O456" i="1"/>
  <c r="M456" i="1"/>
  <c r="AC455" i="1" a="1"/>
  <c r="AC455" i="1" s="1"/>
  <c r="Y455" i="1"/>
  <c r="O455" i="1"/>
  <c r="M455" i="1"/>
  <c r="Q455" i="1"/>
  <c r="Y454" i="1"/>
  <c r="AC454" i="1" a="1"/>
  <c r="AC454" i="1" s="1"/>
  <c r="O454" i="1"/>
  <c r="M454" i="1"/>
  <c r="AC453" i="1" a="1"/>
  <c r="AC453" i="1" s="1"/>
  <c r="Y453" i="1"/>
  <c r="O453" i="1"/>
  <c r="M453" i="1"/>
  <c r="Q453" i="1"/>
  <c r="M452" i="1"/>
  <c r="AC452" i="1" a="1"/>
  <c r="AC452" i="1" s="1"/>
  <c r="Y452" i="1"/>
  <c r="O452" i="1"/>
  <c r="M451" i="1"/>
  <c r="AC451" i="1" a="1"/>
  <c r="AC451" i="1" s="1"/>
  <c r="Y451" i="1"/>
  <c r="O451" i="1"/>
  <c r="Q451" i="1"/>
  <c r="O450" i="1"/>
  <c r="Y450" i="1"/>
  <c r="M450" i="1"/>
  <c r="AC450" i="1" a="1"/>
  <c r="AC450" i="1" s="1"/>
  <c r="AC449" i="1" a="1"/>
  <c r="AC449" i="1" s="1"/>
  <c r="Y449" i="1"/>
  <c r="O449" i="1"/>
  <c r="M449" i="1"/>
  <c r="Q449" i="1"/>
  <c r="M448" i="1"/>
  <c r="Y448" i="1"/>
  <c r="O448" i="1"/>
  <c r="AC448" i="1" a="1"/>
  <c r="AC448" i="1" s="1"/>
  <c r="AC447" i="1" a="1"/>
  <c r="AC447" i="1" s="1"/>
  <c r="Y447" i="1"/>
  <c r="O447" i="1"/>
  <c r="M447" i="1"/>
  <c r="AC446" i="1" a="1"/>
  <c r="AC446" i="1" s="1"/>
  <c r="Y446" i="1"/>
  <c r="O446" i="1"/>
  <c r="M446" i="1"/>
  <c r="Q446" i="1"/>
  <c r="M445" i="1"/>
  <c r="AC445" i="1" a="1"/>
  <c r="AC445" i="1" s="1"/>
  <c r="Y445" i="1"/>
  <c r="O445" i="1"/>
  <c r="M444" i="1"/>
  <c r="AC444" i="1" a="1"/>
  <c r="AC444" i="1" s="1"/>
  <c r="Y444" i="1"/>
  <c r="O444" i="1"/>
  <c r="M443" i="1"/>
  <c r="Y443" i="1"/>
  <c r="O443" i="1"/>
  <c r="AC443" i="1" a="1"/>
  <c r="AC443" i="1" s="1"/>
  <c r="AC442" i="1" a="1"/>
  <c r="AC442" i="1" s="1"/>
  <c r="Y442" i="1"/>
  <c r="O442" i="1"/>
  <c r="M442" i="1"/>
  <c r="AC441" i="1" a="1"/>
  <c r="AC441" i="1" s="1"/>
  <c r="Y441" i="1"/>
  <c r="O441" i="1"/>
  <c r="M441" i="1"/>
  <c r="Q441" i="1"/>
  <c r="M440" i="1"/>
  <c r="AC440" i="1" a="1"/>
  <c r="AC440" i="1" s="1"/>
  <c r="Y440" i="1"/>
  <c r="O440" i="1"/>
  <c r="AC439" i="1" a="1"/>
  <c r="AC439" i="1" s="1"/>
  <c r="Y439" i="1"/>
  <c r="O439" i="1"/>
  <c r="M439" i="1"/>
  <c r="Q443" i="1"/>
  <c r="AC438" i="1" a="1"/>
  <c r="AC438" i="1" s="1"/>
  <c r="Y438" i="1"/>
  <c r="M438" i="1"/>
  <c r="O438" i="1"/>
  <c r="O437" i="1"/>
  <c r="M437" i="1"/>
  <c r="Y437" i="1"/>
  <c r="AC437" i="1" a="1"/>
  <c r="AC437" i="1" s="1"/>
  <c r="AC436" i="1" a="1"/>
  <c r="AC436" i="1" s="1"/>
  <c r="Y436" i="1"/>
  <c r="M436" i="1"/>
  <c r="O436" i="1"/>
  <c r="M435" i="1"/>
  <c r="AC435" i="1" a="1"/>
  <c r="AC435" i="1" s="1"/>
  <c r="O435" i="1"/>
  <c r="Y435" i="1"/>
  <c r="Y434" i="1"/>
  <c r="O434" i="1"/>
  <c r="M434" i="1"/>
  <c r="AC434" i="1" a="1"/>
  <c r="AC434" i="1" s="1"/>
  <c r="Q434" i="1"/>
  <c r="O433" i="1"/>
  <c r="M433" i="1"/>
  <c r="AC433" i="1" a="1"/>
  <c r="AC433" i="1" s="1"/>
  <c r="Y433" i="1"/>
  <c r="AC432" i="1" a="1"/>
  <c r="AC432" i="1" s="1"/>
  <c r="Y432" i="1"/>
  <c r="O432" i="1"/>
  <c r="M432" i="1"/>
  <c r="AC431" i="1" a="1"/>
  <c r="AC431" i="1" s="1"/>
  <c r="Y431" i="1"/>
  <c r="O431" i="1"/>
  <c r="M431" i="1"/>
  <c r="Q431" i="1"/>
  <c r="Y430" i="1"/>
  <c r="O430" i="1"/>
  <c r="M430" i="1"/>
  <c r="AC430" i="1" a="1"/>
  <c r="AC430" i="1" s="1"/>
  <c r="AC429" i="1" a="1"/>
  <c r="AC429" i="1" s="1"/>
  <c r="Y429" i="1"/>
  <c r="O429" i="1"/>
  <c r="M429" i="1"/>
  <c r="Q429" i="1"/>
  <c r="AC428" i="1" a="1"/>
  <c r="AC428" i="1" s="1"/>
  <c r="Y428" i="1"/>
  <c r="O428" i="1"/>
  <c r="M428" i="1"/>
  <c r="M427" i="1"/>
  <c r="Y427" i="1"/>
  <c r="AC427" i="1" a="1"/>
  <c r="AC427" i="1" s="1"/>
  <c r="O427" i="1"/>
  <c r="Y426" i="1"/>
  <c r="M426" i="1"/>
  <c r="AC426" i="1" a="1"/>
  <c r="AC426" i="1" s="1"/>
  <c r="O426" i="1"/>
  <c r="AC425" i="1" a="1"/>
  <c r="AC425" i="1" s="1"/>
  <c r="Y425" i="1"/>
  <c r="O425" i="1"/>
  <c r="M425" i="1"/>
  <c r="Q425" i="1"/>
  <c r="AC424" i="1" a="1"/>
  <c r="AC424" i="1" s="1"/>
  <c r="Y424" i="1"/>
  <c r="O424" i="1"/>
  <c r="M424" i="1"/>
  <c r="M423" i="1"/>
  <c r="Y423" i="1"/>
  <c r="AC423" i="1" a="1"/>
  <c r="AC423" i="1" s="1"/>
  <c r="O423" i="1"/>
  <c r="Q423" i="1"/>
  <c r="AC422" i="1" a="1"/>
  <c r="AC422" i="1" s="1"/>
  <c r="Y422" i="1"/>
  <c r="O422" i="1"/>
  <c r="M422" i="1"/>
  <c r="AC421" i="1" a="1"/>
  <c r="AC421" i="1" s="1"/>
  <c r="Y421" i="1"/>
  <c r="O421" i="1"/>
  <c r="M421" i="1"/>
  <c r="AC420" i="1" a="1"/>
  <c r="AC420" i="1" s="1"/>
  <c r="Y420" i="1"/>
  <c r="O420" i="1"/>
  <c r="M420" i="1"/>
  <c r="Q420" i="1"/>
  <c r="AC419" i="1" a="1"/>
  <c r="AC419" i="1" s="1"/>
  <c r="O419" i="1"/>
  <c r="Y419" i="1"/>
  <c r="M419" i="1"/>
  <c r="AC418" i="1" a="1"/>
  <c r="AC418" i="1" s="1"/>
  <c r="Y418" i="1"/>
  <c r="O418" i="1"/>
  <c r="M418" i="1"/>
  <c r="AC417" i="1" a="1"/>
  <c r="AC417" i="1" s="1"/>
  <c r="Y417" i="1"/>
  <c r="O417" i="1"/>
  <c r="M417" i="1"/>
  <c r="Q417" i="1"/>
  <c r="Y416" i="1"/>
  <c r="AC416" i="1" a="1"/>
  <c r="AC416" i="1" s="1"/>
  <c r="M416" i="1"/>
  <c r="O416" i="1"/>
  <c r="AC415" i="1" a="1"/>
  <c r="AC415" i="1" s="1"/>
  <c r="Y415" i="1"/>
  <c r="O415" i="1"/>
  <c r="M415" i="1"/>
  <c r="Q415" i="1"/>
  <c r="AC414" i="1" a="1"/>
  <c r="AC414" i="1" s="1"/>
  <c r="Y414" i="1"/>
  <c r="O414" i="1"/>
  <c r="M414" i="1"/>
  <c r="AC413" i="1" a="1"/>
  <c r="AC413" i="1" s="1"/>
  <c r="M413" i="1"/>
  <c r="O413" i="1"/>
  <c r="Y413" i="1"/>
  <c r="Q413" i="1"/>
  <c r="O412" i="1"/>
  <c r="AC412" i="1" a="1"/>
  <c r="AC412" i="1" s="1"/>
  <c r="M412" i="1"/>
  <c r="Y412" i="1"/>
  <c r="M411" i="1"/>
  <c r="O411" i="1"/>
  <c r="Y411" i="1"/>
  <c r="AC411" i="1" a="1"/>
  <c r="AC411" i="1" s="1"/>
  <c r="M410" i="1"/>
  <c r="O410" i="1"/>
  <c r="Y410" i="1"/>
  <c r="AC410" i="1" a="1"/>
  <c r="AC410" i="1" s="1"/>
  <c r="Q410" i="1"/>
  <c r="M409" i="1"/>
  <c r="O409" i="1"/>
  <c r="Y409" i="1"/>
  <c r="AC409" i="1" a="1"/>
  <c r="AC409" i="1" s="1"/>
  <c r="Y408" i="1"/>
  <c r="M408" i="1"/>
  <c r="O408" i="1"/>
  <c r="AC408" i="1" a="1"/>
  <c r="AC408" i="1" s="1"/>
  <c r="AC407" i="1" a="1"/>
  <c r="AC407" i="1" s="1"/>
  <c r="Y407" i="1"/>
  <c r="O407" i="1"/>
  <c r="M407" i="1"/>
  <c r="Q407" i="1"/>
  <c r="Y406" i="1"/>
  <c r="M406" i="1"/>
  <c r="O406" i="1"/>
  <c r="AC406" i="1" a="1"/>
  <c r="AC406" i="1" s="1"/>
  <c r="M405" i="1"/>
  <c r="O405" i="1"/>
  <c r="Y405" i="1"/>
  <c r="AC405" i="1" a="1"/>
  <c r="AC405" i="1" s="1"/>
  <c r="M404" i="1"/>
  <c r="O404" i="1"/>
  <c r="Y404" i="1"/>
  <c r="AC404" i="1" a="1"/>
  <c r="AC404" i="1" s="1"/>
  <c r="M403" i="1"/>
  <c r="O403" i="1"/>
  <c r="Y403" i="1"/>
  <c r="AC403" i="1" a="1"/>
  <c r="AC403" i="1" s="1"/>
  <c r="AC402" i="1" a="1"/>
  <c r="AC402" i="1" s="1"/>
  <c r="M402" i="1"/>
  <c r="O402" i="1"/>
  <c r="Y402" i="1"/>
  <c r="M401" i="1"/>
  <c r="O401" i="1"/>
  <c r="Y401" i="1"/>
  <c r="AC401" i="1" a="1"/>
  <c r="AC401" i="1" s="1"/>
  <c r="Q401" i="1"/>
  <c r="Y400" i="1"/>
  <c r="M400" i="1"/>
  <c r="O400" i="1"/>
  <c r="AC400" i="1" a="1"/>
  <c r="AC400" i="1" s="1"/>
  <c r="Y399" i="1"/>
  <c r="O399" i="1"/>
  <c r="M399" i="1"/>
  <c r="AC399" i="1" a="1"/>
  <c r="AC399" i="1" s="1"/>
  <c r="Q399" i="1"/>
  <c r="AC398" i="1" a="1"/>
  <c r="AC398" i="1" s="1"/>
  <c r="Y398" i="1"/>
  <c r="O398" i="1"/>
  <c r="M398" i="1"/>
  <c r="Y397" i="1"/>
  <c r="O397" i="1"/>
  <c r="M397" i="1"/>
  <c r="AC397" i="1" a="1"/>
  <c r="AC397" i="1" s="1"/>
  <c r="AC396" i="1" a="1"/>
  <c r="AC396" i="1" s="1"/>
  <c r="Y396" i="1"/>
  <c r="O396" i="1"/>
  <c r="M396" i="1"/>
  <c r="Q396" i="1"/>
  <c r="M395" i="1"/>
  <c r="AC395" i="1" a="1"/>
  <c r="AC395" i="1" s="1"/>
  <c r="Y395" i="1"/>
  <c r="O395" i="1"/>
  <c r="O394" i="1"/>
  <c r="Y394" i="1"/>
  <c r="M394" i="1"/>
  <c r="AC394" i="1" a="1"/>
  <c r="AC394" i="1" s="1"/>
  <c r="Y393" i="1"/>
  <c r="O393" i="1"/>
  <c r="M393" i="1"/>
  <c r="AC393" i="1" a="1"/>
  <c r="AC393" i="1" s="1"/>
  <c r="Q393" i="1"/>
  <c r="M392" i="1"/>
  <c r="AC392" i="1" a="1"/>
  <c r="AC392" i="1" s="1"/>
  <c r="O392" i="1"/>
  <c r="Y392" i="1"/>
  <c r="M391" i="1"/>
  <c r="O391" i="1"/>
  <c r="Y391" i="1"/>
  <c r="AC391" i="1" a="1"/>
  <c r="AC391" i="1" s="1"/>
  <c r="M390" i="1"/>
  <c r="O390" i="1"/>
  <c r="Y390" i="1"/>
  <c r="AC390" i="1" a="1"/>
  <c r="AC390" i="1" s="1"/>
  <c r="M389" i="1"/>
  <c r="O389" i="1"/>
  <c r="Y389" i="1"/>
  <c r="AC389" i="1" a="1"/>
  <c r="AC389" i="1" s="1"/>
  <c r="Q389" i="1"/>
  <c r="Y388" i="1"/>
  <c r="AC388" i="1" a="1"/>
  <c r="AC388" i="1" s="1"/>
  <c r="O388" i="1"/>
  <c r="M388" i="1"/>
  <c r="AC387" i="1" a="1"/>
  <c r="AC387" i="1" s="1"/>
  <c r="Y387" i="1"/>
  <c r="O387" i="1"/>
  <c r="M387" i="1"/>
  <c r="O386" i="1"/>
  <c r="AC386" i="1" a="1"/>
  <c r="AC386" i="1" s="1"/>
  <c r="Y386" i="1"/>
  <c r="M386" i="1"/>
  <c r="AC385" i="1" a="1"/>
  <c r="AC385" i="1" s="1"/>
  <c r="Y385" i="1"/>
  <c r="O385" i="1"/>
  <c r="M385" i="1"/>
  <c r="Y383" i="1"/>
  <c r="M383" i="1"/>
  <c r="M384" i="1" s="1"/>
  <c r="O383" i="1"/>
  <c r="O384" i="1" s="1"/>
  <c r="AC383" i="1" a="1"/>
  <c r="AC383" i="1" s="1"/>
  <c r="Q383" i="1"/>
  <c r="M382" i="1"/>
  <c r="O382" i="1"/>
  <c r="AC382" i="1" a="1"/>
  <c r="AC382" i="1" s="1"/>
  <c r="Y382" i="1"/>
  <c r="AC381" i="1" a="1"/>
  <c r="AC381" i="1" s="1"/>
  <c r="Y381" i="1"/>
  <c r="O381" i="1"/>
  <c r="M381" i="1"/>
  <c r="Q381" i="1"/>
  <c r="AC380" i="1" a="1"/>
  <c r="AC380" i="1" s="1"/>
  <c r="Y380" i="1"/>
  <c r="O380" i="1"/>
  <c r="M380" i="1"/>
  <c r="AC379" i="1" a="1"/>
  <c r="AC379" i="1" s="1"/>
  <c r="O379" i="1"/>
  <c r="M379" i="1"/>
  <c r="Y379" i="1"/>
  <c r="AC378" i="1" a="1"/>
  <c r="AC378" i="1" s="1"/>
  <c r="Y378" i="1"/>
  <c r="O378" i="1"/>
  <c r="M378" i="1"/>
  <c r="O377" i="1"/>
  <c r="Y377" i="1"/>
  <c r="M377" i="1"/>
  <c r="AC377" i="1" a="1"/>
  <c r="AC377" i="1" s="1"/>
  <c r="AC376" i="1" a="1"/>
  <c r="AC376" i="1" s="1"/>
  <c r="Y376" i="1"/>
  <c r="M376" i="1"/>
  <c r="O376" i="1"/>
  <c r="M375" i="1"/>
  <c r="O375" i="1"/>
  <c r="Y375" i="1"/>
  <c r="AC375" i="1" a="1"/>
  <c r="AC375" i="1" s="1"/>
  <c r="Q375" i="1"/>
  <c r="Y374" i="1"/>
  <c r="AC374" i="1" a="1"/>
  <c r="AC374" i="1" s="1"/>
  <c r="O374" i="1"/>
  <c r="M374" i="1"/>
  <c r="Y373" i="1"/>
  <c r="O373" i="1"/>
  <c r="M373" i="1"/>
  <c r="AC373" i="1" a="1"/>
  <c r="AC373" i="1" s="1"/>
  <c r="O372" i="1"/>
  <c r="M372" i="1"/>
  <c r="Y372" i="1"/>
  <c r="AC372" i="1" a="1"/>
  <c r="AC372" i="1" s="1"/>
  <c r="Q372" i="1"/>
  <c r="Y371" i="1"/>
  <c r="AC371" i="1" a="1"/>
  <c r="AC371" i="1" s="1"/>
  <c r="O371" i="1"/>
  <c r="M371" i="1"/>
  <c r="O370" i="1"/>
  <c r="M370" i="1"/>
  <c r="AC370" i="1" a="1"/>
  <c r="AC370" i="1" s="1"/>
  <c r="Y370" i="1"/>
  <c r="Q370" i="1"/>
  <c r="Y369" i="1"/>
  <c r="AC369" i="1" a="1"/>
  <c r="AC369" i="1" s="1"/>
  <c r="O369" i="1"/>
  <c r="M369" i="1"/>
  <c r="M368" i="1"/>
  <c r="O368" i="1"/>
  <c r="Y367" i="1"/>
  <c r="AC367" i="1" a="1"/>
  <c r="AC367" i="1" s="1"/>
  <c r="O367" i="1"/>
  <c r="M367" i="1"/>
  <c r="Q368" i="1"/>
  <c r="Q367" i="1"/>
  <c r="AC366" i="1" a="1"/>
  <c r="AC366" i="1" s="1"/>
  <c r="Y366" i="1"/>
  <c r="O366" i="1"/>
  <c r="M366" i="1"/>
  <c r="Y365" i="1"/>
  <c r="O365" i="1"/>
  <c r="M365" i="1"/>
  <c r="AC365" i="1" a="1"/>
  <c r="AC365" i="1" s="1"/>
  <c r="AC364" i="1" a="1"/>
  <c r="AC364" i="1" s="1"/>
  <c r="Y364" i="1"/>
  <c r="O364" i="1"/>
  <c r="M364" i="1"/>
  <c r="AC363" i="1" a="1"/>
  <c r="AC363" i="1" s="1"/>
  <c r="Y363" i="1"/>
  <c r="O363" i="1"/>
  <c r="M363" i="1"/>
  <c r="AC362" i="1" a="1"/>
  <c r="AC362" i="1" s="1"/>
  <c r="Y362" i="1"/>
  <c r="O362" i="1"/>
  <c r="M362" i="1"/>
  <c r="Q362" i="1"/>
  <c r="AC361" i="1" a="1"/>
  <c r="AC361" i="1" s="1"/>
  <c r="Y361" i="1"/>
  <c r="M361" i="1"/>
  <c r="O361" i="1"/>
  <c r="M360" i="1"/>
  <c r="AC360" i="1" a="1"/>
  <c r="AC360" i="1" s="1"/>
  <c r="Y360" i="1"/>
  <c r="O360" i="1"/>
  <c r="Q363" i="1"/>
  <c r="AC359" i="1" a="1"/>
  <c r="AC359" i="1" s="1"/>
  <c r="Y359" i="1"/>
  <c r="O359" i="1"/>
  <c r="M359" i="1"/>
  <c r="AC358" i="1" a="1"/>
  <c r="AC358" i="1" s="1"/>
  <c r="Y358" i="1"/>
  <c r="O358" i="1"/>
  <c r="M358" i="1"/>
  <c r="AC357" i="1" a="1"/>
  <c r="AC357" i="1" s="1"/>
  <c r="Y357" i="1"/>
  <c r="O357" i="1"/>
  <c r="M357" i="1"/>
  <c r="M356" i="1"/>
  <c r="O356" i="1"/>
  <c r="AC356" i="1" a="1"/>
  <c r="AC356" i="1" s="1"/>
  <c r="Y356" i="1"/>
  <c r="AC355" i="1" a="1"/>
  <c r="AC355" i="1" s="1"/>
  <c r="Y355" i="1"/>
  <c r="O355" i="1"/>
  <c r="M355" i="1"/>
  <c r="Y354" i="1"/>
  <c r="O354" i="1"/>
  <c r="M354" i="1"/>
  <c r="AC354" i="1" a="1"/>
  <c r="AC354" i="1" s="1"/>
  <c r="AC353" i="1" a="1"/>
  <c r="AC353" i="1" s="1"/>
  <c r="Y353" i="1"/>
  <c r="M353" i="1"/>
  <c r="O353" i="1"/>
  <c r="Q353" i="1"/>
  <c r="AC352" i="1" a="1"/>
  <c r="AC352" i="1" s="1"/>
  <c r="Y352" i="1"/>
  <c r="O352" i="1"/>
  <c r="M352" i="1"/>
  <c r="AC351" i="1" a="1"/>
  <c r="AC351" i="1" s="1"/>
  <c r="Y351" i="1"/>
  <c r="O351" i="1"/>
  <c r="M351" i="1"/>
  <c r="M350" i="1"/>
  <c r="Y350" i="1"/>
  <c r="AC350" i="1" a="1"/>
  <c r="AC350" i="1" s="1"/>
  <c r="O350" i="1"/>
  <c r="AC349" i="1" a="1"/>
  <c r="AC349" i="1" s="1"/>
  <c r="Y349" i="1"/>
  <c r="O349" i="1"/>
  <c r="M349" i="1"/>
  <c r="Q349" i="1"/>
  <c r="AC348" i="1" a="1"/>
  <c r="AC348" i="1" s="1"/>
  <c r="O348" i="1"/>
  <c r="M348" i="1"/>
  <c r="Y348" i="1"/>
  <c r="AC347" i="1" a="1"/>
  <c r="AC347" i="1" s="1"/>
  <c r="Y347" i="1"/>
  <c r="O347" i="1"/>
  <c r="M347" i="1"/>
  <c r="Q347" i="1"/>
  <c r="AC346" i="1" a="1"/>
  <c r="AC346" i="1" s="1"/>
  <c r="Y346" i="1"/>
  <c r="O346" i="1"/>
  <c r="M346" i="1"/>
  <c r="AC345" i="1" a="1"/>
  <c r="AC345" i="1" s="1"/>
  <c r="Y345" i="1"/>
  <c r="O345" i="1"/>
  <c r="M345" i="1"/>
  <c r="AC344" i="1" a="1"/>
  <c r="AC344" i="1" s="1"/>
  <c r="O344" i="1"/>
  <c r="M344" i="1"/>
  <c r="Y344" i="1"/>
  <c r="Y343" i="1"/>
  <c r="O343" i="1"/>
  <c r="M343" i="1"/>
  <c r="AC343" i="1" a="1"/>
  <c r="AC343" i="1" s="1"/>
  <c r="Q343" i="1"/>
  <c r="AC342" i="1" a="1"/>
  <c r="AC342" i="1" s="1"/>
  <c r="Y342" i="1"/>
  <c r="O342" i="1"/>
  <c r="M342" i="1"/>
  <c r="AC341" i="1" a="1"/>
  <c r="AC341" i="1" s="1"/>
  <c r="Y341" i="1"/>
  <c r="O341" i="1"/>
  <c r="M341" i="1"/>
  <c r="Q341" i="1"/>
  <c r="AC340" i="1" a="1"/>
  <c r="AC340" i="1" s="1"/>
  <c r="Y340" i="1"/>
  <c r="O340" i="1"/>
  <c r="M340" i="1"/>
  <c r="AC339" i="1" a="1"/>
  <c r="AC339" i="1" s="1"/>
  <c r="Y339" i="1"/>
  <c r="O339" i="1"/>
  <c r="M339" i="1"/>
  <c r="Y338" i="1"/>
  <c r="M338" i="1"/>
  <c r="O338" i="1"/>
  <c r="AC338" i="1" a="1"/>
  <c r="AC338" i="1" s="1"/>
  <c r="AC337" i="1" a="1"/>
  <c r="AC337" i="1" s="1"/>
  <c r="Y337" i="1"/>
  <c r="O337" i="1"/>
  <c r="M337" i="1"/>
  <c r="Q337" i="1"/>
  <c r="AC336" i="1" a="1"/>
  <c r="AC336" i="1" s="1"/>
  <c r="Y336" i="1"/>
  <c r="O336" i="1"/>
  <c r="M336" i="1"/>
  <c r="AC335" i="1" a="1"/>
  <c r="AC335" i="1" s="1"/>
  <c r="O335" i="1"/>
  <c r="M335" i="1"/>
  <c r="Y335" i="1"/>
  <c r="AC334" i="1" a="1"/>
  <c r="AC334" i="1" s="1"/>
  <c r="Y334" i="1"/>
  <c r="O334" i="1"/>
  <c r="M334" i="1"/>
  <c r="M333" i="1"/>
  <c r="Y333" i="1"/>
  <c r="AC333" i="1" a="1"/>
  <c r="AC333" i="1" s="1"/>
  <c r="O333" i="1"/>
  <c r="Y332" i="1"/>
  <c r="AC332" i="1" a="1"/>
  <c r="AC332" i="1" s="1"/>
  <c r="M332" i="1"/>
  <c r="O332" i="1"/>
  <c r="AC331" i="1" a="1"/>
  <c r="AC331" i="1" s="1"/>
  <c r="Y331" i="1"/>
  <c r="O331" i="1"/>
  <c r="M331" i="1"/>
  <c r="Q331" i="1"/>
  <c r="M330" i="1"/>
  <c r="O330" i="1"/>
  <c r="Y330" i="1"/>
  <c r="AC330" i="1" a="1"/>
  <c r="AC330" i="1" s="1"/>
  <c r="Y329" i="1"/>
  <c r="O329" i="1"/>
  <c r="M329" i="1"/>
  <c r="AC329" i="1" a="1"/>
  <c r="AC329" i="1" s="1"/>
  <c r="AC328" i="1" a="1"/>
  <c r="AC328" i="1" s="1"/>
  <c r="Y328" i="1"/>
  <c r="O328" i="1"/>
  <c r="M328" i="1"/>
  <c r="Y327" i="1"/>
  <c r="O327" i="1"/>
  <c r="M327" i="1"/>
  <c r="AC327" i="1" a="1"/>
  <c r="AC327" i="1" s="1"/>
  <c r="AC326" i="1" a="1"/>
  <c r="AC326" i="1" s="1"/>
  <c r="Y326" i="1"/>
  <c r="O326" i="1"/>
  <c r="M326" i="1"/>
  <c r="AC325" i="1" a="1"/>
  <c r="AC325" i="1" s="1"/>
  <c r="Y325" i="1"/>
  <c r="O325" i="1"/>
  <c r="M325" i="1"/>
  <c r="AC324" i="1" a="1"/>
  <c r="AC324" i="1" s="1"/>
  <c r="Y324" i="1"/>
  <c r="O324" i="1"/>
  <c r="M324" i="1"/>
  <c r="Q324" i="1"/>
  <c r="AC323" i="1" a="1"/>
  <c r="AC323" i="1" s="1"/>
  <c r="Y323" i="1"/>
  <c r="O323" i="1"/>
  <c r="M323" i="1"/>
  <c r="O322" i="1"/>
  <c r="Y322" i="1"/>
  <c r="M322" i="1"/>
  <c r="AC322" i="1" a="1"/>
  <c r="AC322" i="1" s="1"/>
  <c r="Y321" i="1"/>
  <c r="AC321" i="1" a="1"/>
  <c r="AC321" i="1" s="1"/>
  <c r="M321" i="1"/>
  <c r="O321" i="1"/>
  <c r="AC320" i="1" a="1"/>
  <c r="AC320" i="1" s="1"/>
  <c r="Y320" i="1"/>
  <c r="O320" i="1"/>
  <c r="M320" i="1"/>
  <c r="Q320" i="1"/>
  <c r="AC319" i="1" a="1"/>
  <c r="AC319" i="1" s="1"/>
  <c r="Y319" i="1"/>
  <c r="O319" i="1"/>
  <c r="M319" i="1"/>
  <c r="AC318" i="1" a="1"/>
  <c r="AC318" i="1" s="1"/>
  <c r="Y318" i="1"/>
  <c r="O318" i="1"/>
  <c r="M318" i="1"/>
  <c r="Q318" i="1"/>
  <c r="Y317" i="1"/>
  <c r="O317" i="1"/>
  <c r="M317" i="1"/>
  <c r="AC317" i="1" a="1"/>
  <c r="AC317" i="1" s="1"/>
  <c r="AC316" i="1" a="1"/>
  <c r="AC316" i="1" s="1"/>
  <c r="Y316" i="1"/>
  <c r="O316" i="1"/>
  <c r="M316" i="1"/>
  <c r="AC315" i="1" a="1"/>
  <c r="AC315" i="1" s="1"/>
  <c r="Y315" i="1"/>
  <c r="O315" i="1"/>
  <c r="M315" i="1"/>
  <c r="AC314" i="1" a="1"/>
  <c r="AC314" i="1" s="1"/>
  <c r="Y314" i="1"/>
  <c r="O314" i="1"/>
  <c r="M314" i="1"/>
  <c r="Q314" i="1"/>
  <c r="M313" i="1"/>
  <c r="Y313" i="1"/>
  <c r="AC313" i="1" a="1"/>
  <c r="AC313" i="1" s="1"/>
  <c r="O313" i="1"/>
  <c r="AC312" i="1" a="1"/>
  <c r="AC312" i="1" s="1"/>
  <c r="Y312" i="1"/>
  <c r="O312" i="1"/>
  <c r="M312" i="1"/>
  <c r="Q312" i="1"/>
  <c r="AC311" i="1" a="1"/>
  <c r="AC311" i="1" s="1"/>
  <c r="Y311" i="1"/>
  <c r="O311" i="1"/>
  <c r="M311" i="1"/>
  <c r="AC310" i="1" a="1"/>
  <c r="AC310" i="1" s="1"/>
  <c r="Y310" i="1"/>
  <c r="O310" i="1"/>
  <c r="M310" i="1"/>
  <c r="M309" i="1"/>
  <c r="O309" i="1"/>
  <c r="Y309" i="1"/>
  <c r="AC309" i="1" a="1"/>
  <c r="AC309" i="1" s="1"/>
  <c r="Q309" i="1"/>
  <c r="Y308" i="1"/>
  <c r="O308" i="1"/>
  <c r="M308" i="1"/>
  <c r="AC308" i="1" a="1"/>
  <c r="AC308" i="1" s="1"/>
  <c r="AC307" i="1" a="1"/>
  <c r="AC307" i="1" s="1"/>
  <c r="Y307" i="1"/>
  <c r="O307" i="1"/>
  <c r="M307" i="1"/>
  <c r="Q307" i="1"/>
  <c r="AC306" i="1" a="1"/>
  <c r="AC306" i="1" s="1"/>
  <c r="Y306" i="1"/>
  <c r="O306" i="1"/>
  <c r="M306" i="1"/>
  <c r="AC305" i="1" a="1"/>
  <c r="AC305" i="1" s="1"/>
  <c r="Y305" i="1"/>
  <c r="O305" i="1"/>
  <c r="M305" i="1"/>
  <c r="O304" i="1"/>
  <c r="Y304" i="1"/>
  <c r="M304" i="1"/>
  <c r="AC304" i="1" a="1"/>
  <c r="AC304" i="1" s="1"/>
  <c r="Q304" i="1"/>
  <c r="AC303" i="1" a="1"/>
  <c r="AC303" i="1" s="1"/>
  <c r="Y303" i="1"/>
  <c r="O303" i="1"/>
  <c r="M303" i="1"/>
  <c r="AC302" i="1" a="1"/>
  <c r="AC302" i="1" s="1"/>
  <c r="Y302" i="1"/>
  <c r="O302" i="1"/>
  <c r="M302" i="1"/>
  <c r="Q302" i="1"/>
  <c r="AC301" i="1" a="1"/>
  <c r="AC301" i="1" s="1"/>
  <c r="M301" i="1"/>
  <c r="O301" i="1"/>
  <c r="Y301" i="1"/>
  <c r="AC300" i="1" a="1"/>
  <c r="AC300" i="1" s="1"/>
  <c r="Y300" i="1"/>
  <c r="O300" i="1"/>
  <c r="M300" i="1"/>
  <c r="Q300" i="1"/>
  <c r="Y299" i="1"/>
  <c r="O299" i="1"/>
  <c r="M299" i="1"/>
  <c r="AC299" i="1" a="1"/>
  <c r="AC299" i="1" s="1"/>
  <c r="Y298" i="1"/>
  <c r="M298" i="1"/>
  <c r="AC298" i="1" a="1"/>
  <c r="AC298" i="1" s="1"/>
  <c r="O298" i="1"/>
  <c r="AC297" i="1" a="1"/>
  <c r="AC297" i="1" s="1"/>
  <c r="Y297" i="1"/>
  <c r="O297" i="1"/>
  <c r="M297" i="1"/>
  <c r="AC296" i="1" a="1"/>
  <c r="AC296" i="1" s="1"/>
  <c r="Y296" i="1"/>
  <c r="O296" i="1"/>
  <c r="M296" i="1"/>
  <c r="AC295" i="1" a="1"/>
  <c r="AC295" i="1" s="1"/>
  <c r="Y295" i="1"/>
  <c r="O295" i="1"/>
  <c r="M295" i="1"/>
  <c r="Q295" i="1"/>
  <c r="Y294" i="1"/>
  <c r="O294" i="1"/>
  <c r="AC294" i="1" a="1"/>
  <c r="AC294" i="1" s="1"/>
  <c r="M294" i="1"/>
  <c r="AC293" i="1" a="1"/>
  <c r="AC293" i="1" s="1"/>
  <c r="Y293" i="1"/>
  <c r="O293" i="1"/>
  <c r="M293" i="1"/>
  <c r="Q293" i="1"/>
  <c r="AC292" i="1" a="1"/>
  <c r="AC292" i="1" s="1"/>
  <c r="Y292" i="1"/>
  <c r="O292" i="1"/>
  <c r="M292" i="1"/>
  <c r="AC291" i="1" a="1"/>
  <c r="AC291" i="1" s="1"/>
  <c r="Y291" i="1"/>
  <c r="O291" i="1"/>
  <c r="M291" i="1"/>
  <c r="Q291" i="1"/>
  <c r="O290" i="1"/>
  <c r="Y290" i="1"/>
  <c r="AC290" i="1" a="1"/>
  <c r="AC290" i="1" s="1"/>
  <c r="M290" i="1"/>
  <c r="AC289" i="1" a="1"/>
  <c r="AC289" i="1" s="1"/>
  <c r="Y289" i="1"/>
  <c r="O289" i="1"/>
  <c r="M289" i="1"/>
  <c r="AC288" i="1" a="1"/>
  <c r="AC288" i="1" s="1"/>
  <c r="Y288" i="1"/>
  <c r="O288" i="1"/>
  <c r="M288" i="1"/>
  <c r="AC287" i="1" a="1"/>
  <c r="AC287" i="1" s="1"/>
  <c r="Y287" i="1"/>
  <c r="O287" i="1"/>
  <c r="M287" i="1"/>
  <c r="Q287" i="1"/>
  <c r="O286" i="1"/>
  <c r="M286" i="1"/>
  <c r="Y286" i="1"/>
  <c r="AC286" i="1" a="1"/>
  <c r="AC286" i="1" s="1"/>
  <c r="AC285" i="1" a="1"/>
  <c r="AC285" i="1" s="1"/>
  <c r="Y285" i="1"/>
  <c r="O285" i="1"/>
  <c r="M285" i="1"/>
  <c r="AC284" i="1" a="1"/>
  <c r="AC284" i="1" s="1"/>
  <c r="Y284" i="1"/>
  <c r="O284" i="1"/>
  <c r="M284" i="1"/>
  <c r="AC283" i="1" a="1"/>
  <c r="AC283" i="1" s="1"/>
  <c r="Y283" i="1"/>
  <c r="O283" i="1"/>
  <c r="M283" i="1"/>
  <c r="Q283" i="1"/>
  <c r="AC282" i="1" a="1"/>
  <c r="AC282" i="1" s="1"/>
  <c r="O282" i="1"/>
  <c r="Y282" i="1"/>
  <c r="M282" i="1"/>
  <c r="O281" i="1"/>
  <c r="Y281" i="1"/>
  <c r="AC281" i="1" a="1"/>
  <c r="AC281" i="1" s="1"/>
  <c r="M281" i="1"/>
  <c r="AC280" i="1" a="1"/>
  <c r="AC280" i="1" s="1"/>
  <c r="Y280" i="1"/>
  <c r="O280" i="1"/>
  <c r="M280" i="1"/>
  <c r="O279" i="1"/>
  <c r="M279" i="1"/>
  <c r="Y279" i="1"/>
  <c r="AC279" i="1" a="1"/>
  <c r="AC279" i="1" s="1"/>
  <c r="AC278" i="1" a="1"/>
  <c r="AC278" i="1" s="1"/>
  <c r="O278" i="1"/>
  <c r="M278" i="1"/>
  <c r="Y278" i="1"/>
  <c r="Q278" i="1"/>
  <c r="AC277" i="1" a="1"/>
  <c r="AC277" i="1" s="1"/>
  <c r="Y277" i="1"/>
  <c r="M277" i="1"/>
  <c r="O277" i="1"/>
  <c r="AC276" i="1" a="1"/>
  <c r="AC276" i="1" s="1"/>
  <c r="Y276" i="1"/>
  <c r="O276" i="1"/>
  <c r="M276" i="1"/>
  <c r="AC275" i="1" a="1"/>
  <c r="AC275" i="1" s="1"/>
  <c r="Y275" i="1"/>
  <c r="O275" i="1"/>
  <c r="M275" i="1"/>
  <c r="Q275" i="1"/>
  <c r="AC274" i="1" a="1"/>
  <c r="AC274" i="1" s="1"/>
  <c r="Y274" i="1"/>
  <c r="O274" i="1"/>
  <c r="M274" i="1"/>
  <c r="AC273" i="1" a="1"/>
  <c r="AC273" i="1" s="1"/>
  <c r="Y273" i="1"/>
  <c r="O273" i="1"/>
  <c r="M273" i="1"/>
  <c r="M272" i="1"/>
  <c r="Y272" i="1"/>
  <c r="O272" i="1"/>
  <c r="AC272" i="1" a="1"/>
  <c r="AC272" i="1" s="1"/>
  <c r="AC271" i="1" a="1"/>
  <c r="AC271" i="1" s="1"/>
  <c r="Y271" i="1"/>
  <c r="O271" i="1"/>
  <c r="M271" i="1"/>
  <c r="Q271" i="1"/>
  <c r="O270" i="1"/>
  <c r="Y270" i="1"/>
  <c r="AC270" i="1" a="1"/>
  <c r="AC270" i="1" s="1"/>
  <c r="M270" i="1"/>
  <c r="AC269" i="1" a="1"/>
  <c r="AC269" i="1" s="1"/>
  <c r="Y269" i="1"/>
  <c r="O269" i="1"/>
  <c r="M269" i="1"/>
  <c r="Q272" i="1"/>
  <c r="AC268" i="1" a="1"/>
  <c r="AC268" i="1" s="1"/>
  <c r="Y268" i="1"/>
  <c r="O268" i="1"/>
  <c r="M268" i="1"/>
  <c r="AC267" i="1" a="1"/>
  <c r="AC267" i="1" s="1"/>
  <c r="O267" i="1"/>
  <c r="M267" i="1"/>
  <c r="Y267" i="1"/>
  <c r="AC266" i="1" a="1"/>
  <c r="AC266" i="1" s="1"/>
  <c r="Y266" i="1"/>
  <c r="O266" i="1"/>
  <c r="M266" i="1"/>
  <c r="AC265" i="1" a="1"/>
  <c r="AC265" i="1" s="1"/>
  <c r="Y265" i="1"/>
  <c r="O265" i="1"/>
  <c r="M265" i="1"/>
  <c r="AC264" i="1" a="1"/>
  <c r="AC264" i="1" s="1"/>
  <c r="Y264" i="1"/>
  <c r="O264" i="1"/>
  <c r="M264" i="1"/>
  <c r="M263" i="1"/>
  <c r="AC263" i="1" a="1"/>
  <c r="AC263" i="1" s="1"/>
  <c r="O263" i="1"/>
  <c r="Y263" i="1"/>
  <c r="AC262" i="1" a="1"/>
  <c r="AC262" i="1" s="1"/>
  <c r="Y262" i="1"/>
  <c r="O262" i="1"/>
  <c r="M262" i="1"/>
  <c r="Q266" i="1"/>
  <c r="O261" i="1"/>
  <c r="Y261" i="1"/>
  <c r="AC261" i="1" a="1"/>
  <c r="AC261" i="1" s="1"/>
  <c r="M261" i="1"/>
  <c r="AC260" i="1" a="1"/>
  <c r="AC260" i="1" s="1"/>
  <c r="Y260" i="1"/>
  <c r="O260" i="1"/>
  <c r="M260" i="1"/>
  <c r="AC259" i="1" a="1"/>
  <c r="AC259" i="1" s="1"/>
  <c r="Y259" i="1"/>
  <c r="O259" i="1"/>
  <c r="M259" i="1"/>
  <c r="AC258" i="1" a="1"/>
  <c r="AC258" i="1" s="1"/>
  <c r="O258" i="1"/>
  <c r="Y258" i="1"/>
  <c r="M258" i="1"/>
  <c r="M257" i="1"/>
  <c r="O257" i="1"/>
  <c r="Y257" i="1"/>
  <c r="AC257" i="1" a="1"/>
  <c r="AC257" i="1" s="1"/>
  <c r="M256" i="1"/>
  <c r="O256" i="1"/>
  <c r="Y256" i="1"/>
  <c r="AC256" i="1" a="1"/>
  <c r="AC256" i="1" s="1"/>
  <c r="Q256" i="1"/>
  <c r="Y255" i="1"/>
  <c r="AC255" i="1" a="1"/>
  <c r="AC255" i="1" s="1"/>
  <c r="O255" i="1"/>
  <c r="M255" i="1"/>
  <c r="AC254" i="1" a="1"/>
  <c r="AC254" i="1" s="1"/>
  <c r="Y254" i="1"/>
  <c r="O254" i="1"/>
  <c r="M254" i="1"/>
  <c r="Q254" i="1"/>
  <c r="M253" i="1"/>
  <c r="O253" i="1"/>
  <c r="Y253" i="1"/>
  <c r="AC253" i="1" a="1"/>
  <c r="AC253" i="1" s="1"/>
  <c r="AC252" i="1" a="1"/>
  <c r="AC252" i="1" s="1"/>
  <c r="Y252" i="1"/>
  <c r="O252" i="1"/>
  <c r="M252" i="1"/>
  <c r="O251" i="1"/>
  <c r="AC251" i="1" a="1"/>
  <c r="AC251" i="1" s="1"/>
  <c r="Y251" i="1"/>
  <c r="M251" i="1"/>
  <c r="AC250" i="1" a="1"/>
  <c r="AC250" i="1" s="1"/>
  <c r="M250" i="1"/>
  <c r="Y250" i="1"/>
  <c r="O250" i="1"/>
  <c r="AC249" i="1" a="1"/>
  <c r="AC249" i="1" s="1"/>
  <c r="Y249" i="1"/>
  <c r="O249" i="1"/>
  <c r="M249" i="1"/>
  <c r="AC248" i="1" a="1"/>
  <c r="AC248" i="1" s="1"/>
  <c r="Y248" i="1"/>
  <c r="O248" i="1"/>
  <c r="M248" i="1"/>
  <c r="M247" i="1"/>
  <c r="O247" i="1"/>
  <c r="AC247" i="1" a="1"/>
  <c r="AC247" i="1" s="1"/>
  <c r="Y247" i="1"/>
  <c r="Y246" i="1"/>
  <c r="AC246" i="1" a="1"/>
  <c r="AC246" i="1" s="1"/>
  <c r="O246" i="1"/>
  <c r="M246" i="1"/>
  <c r="Q246" i="1"/>
  <c r="AC245" i="1" a="1"/>
  <c r="AC245" i="1" s="1"/>
  <c r="Y245" i="1"/>
  <c r="O245" i="1"/>
  <c r="M245" i="1"/>
  <c r="AC244" i="1" a="1"/>
  <c r="AC244" i="1" s="1"/>
  <c r="Y244" i="1"/>
  <c r="O244" i="1"/>
  <c r="M244" i="1"/>
  <c r="Y243" i="1"/>
  <c r="AC243" i="1" a="1"/>
  <c r="AC243" i="1" s="1"/>
  <c r="O243" i="1"/>
  <c r="M243" i="1"/>
  <c r="AC242" i="1" a="1"/>
  <c r="AC242" i="1" s="1"/>
  <c r="Y242" i="1"/>
  <c r="O242" i="1"/>
  <c r="M242" i="1"/>
  <c r="M241" i="1"/>
  <c r="AC241" i="1" a="1"/>
  <c r="AC241" i="1" s="1"/>
  <c r="Y241" i="1"/>
  <c r="O241" i="1"/>
  <c r="M240" i="1"/>
  <c r="AC240" i="1" a="1"/>
  <c r="AC240" i="1" s="1"/>
  <c r="Y240" i="1"/>
  <c r="O240" i="1"/>
  <c r="Q240" i="1"/>
  <c r="M239" i="1"/>
  <c r="Y239" i="1"/>
  <c r="AC239" i="1" a="1"/>
  <c r="AC239" i="1" s="1"/>
  <c r="O239" i="1"/>
  <c r="AC238" i="1" a="1"/>
  <c r="AC238" i="1" s="1"/>
  <c r="O238" i="1"/>
  <c r="M238" i="1"/>
  <c r="Y238" i="1"/>
  <c r="Q238" i="1"/>
  <c r="AC237" i="1" a="1"/>
  <c r="AC237" i="1" s="1"/>
  <c r="Y237" i="1"/>
  <c r="O237" i="1"/>
  <c r="M237" i="1"/>
  <c r="AC236" i="1" a="1"/>
  <c r="AC236" i="1" s="1"/>
  <c r="Y236" i="1"/>
  <c r="O236" i="1"/>
  <c r="M236" i="1"/>
  <c r="AC235" i="1" a="1"/>
  <c r="AC235" i="1" s="1"/>
  <c r="Y235" i="1"/>
  <c r="O235" i="1"/>
  <c r="M235" i="1"/>
  <c r="M234" i="1"/>
  <c r="AC234" i="1" a="1"/>
  <c r="AC234" i="1" s="1"/>
  <c r="Y234" i="1"/>
  <c r="O234" i="1"/>
  <c r="O233" i="1"/>
  <c r="M233" i="1"/>
  <c r="Y233" i="1"/>
  <c r="AC233" i="1" a="1"/>
  <c r="AC233" i="1" s="1"/>
  <c r="Y232" i="1"/>
  <c r="M232" i="1"/>
  <c r="AC232" i="1" a="1"/>
  <c r="AC232" i="1" s="1"/>
  <c r="O232" i="1"/>
  <c r="M231" i="1"/>
  <c r="O231" i="1"/>
  <c r="Y231" i="1"/>
  <c r="AC231" i="1" a="1"/>
  <c r="AC231" i="1" s="1"/>
  <c r="Q231" i="1"/>
  <c r="AC230" i="1" a="1"/>
  <c r="AC230" i="1" s="1"/>
  <c r="Y230" i="1"/>
  <c r="M230" i="1"/>
  <c r="O230" i="1"/>
  <c r="AC229" i="1" a="1"/>
  <c r="AC229" i="1" s="1"/>
  <c r="Y229" i="1"/>
  <c r="O229" i="1"/>
  <c r="M229" i="1"/>
  <c r="M228" i="1"/>
  <c r="AC228" i="1" a="1"/>
  <c r="AC228" i="1" s="1"/>
  <c r="Y228" i="1"/>
  <c r="O228" i="1"/>
  <c r="AC227" i="1" a="1"/>
  <c r="AC227" i="1" s="1"/>
  <c r="O227" i="1"/>
  <c r="M227" i="1"/>
  <c r="Y227" i="1"/>
  <c r="M226" i="1"/>
  <c r="Y226" i="1"/>
  <c r="AC226" i="1" a="1"/>
  <c r="AC226" i="1" s="1"/>
  <c r="O226" i="1"/>
  <c r="AC225" i="1" a="1"/>
  <c r="AC225" i="1" s="1"/>
  <c r="M225" i="1"/>
  <c r="Y225" i="1"/>
  <c r="O225" i="1"/>
  <c r="M224" i="1"/>
  <c r="O224" i="1"/>
  <c r="Y224" i="1"/>
  <c r="AC224" i="1" a="1"/>
  <c r="AC224" i="1" s="1"/>
  <c r="AC223" i="1" a="1"/>
  <c r="AC223" i="1" s="1"/>
  <c r="O223" i="1"/>
  <c r="M223" i="1"/>
  <c r="Y223" i="1"/>
  <c r="AC222" i="1" a="1"/>
  <c r="AC222" i="1" s="1"/>
  <c r="O222" i="1"/>
  <c r="M222" i="1"/>
  <c r="Y222" i="1"/>
  <c r="Y221" i="1"/>
  <c r="AC221" i="1" a="1"/>
  <c r="AC221" i="1" s="1"/>
  <c r="O221" i="1"/>
  <c r="M221" i="1"/>
  <c r="Y220" i="1"/>
  <c r="AC220" i="1" a="1"/>
  <c r="AC220" i="1" s="1"/>
  <c r="O220" i="1"/>
  <c r="M220" i="1"/>
  <c r="Y219" i="1"/>
  <c r="AC219" i="1" a="1"/>
  <c r="AC219" i="1" s="1"/>
  <c r="M219" i="1"/>
  <c r="O219" i="1"/>
  <c r="Y218" i="1"/>
  <c r="AC218" i="1" a="1"/>
  <c r="AC218" i="1" s="1"/>
  <c r="O218" i="1"/>
  <c r="M218" i="1"/>
  <c r="Q218" i="1"/>
  <c r="O217" i="1"/>
  <c r="Y217" i="1"/>
  <c r="M217" i="1"/>
  <c r="AC217" i="1" a="1"/>
  <c r="AC217" i="1" s="1"/>
  <c r="Y216" i="1"/>
  <c r="AC216" i="1" a="1"/>
  <c r="AC216" i="1" s="1"/>
  <c r="M216" i="1"/>
  <c r="O216" i="1"/>
  <c r="AC215" i="1" a="1"/>
  <c r="AC215" i="1" s="1"/>
  <c r="O215" i="1"/>
  <c r="M215" i="1"/>
  <c r="Y215" i="1"/>
  <c r="M214" i="1"/>
  <c r="Y214" i="1"/>
  <c r="AC214" i="1" a="1"/>
  <c r="AC214" i="1" s="1"/>
  <c r="O214" i="1"/>
  <c r="AC213" i="1" a="1"/>
  <c r="AC213" i="1" s="1"/>
  <c r="O213" i="1"/>
  <c r="M213" i="1"/>
  <c r="Y213" i="1"/>
  <c r="O212" i="1"/>
  <c r="AC212" i="1" a="1"/>
  <c r="AC212" i="1" s="1"/>
  <c r="Y212" i="1"/>
  <c r="M212" i="1"/>
  <c r="O211" i="1"/>
  <c r="AC211" i="1" a="1"/>
  <c r="AC211" i="1" s="1"/>
  <c r="Y211" i="1"/>
  <c r="M211" i="1"/>
  <c r="M210" i="1"/>
  <c r="O210" i="1"/>
  <c r="Y210" i="1"/>
  <c r="AC210" i="1" a="1"/>
  <c r="AC210" i="1" s="1"/>
  <c r="M209" i="1"/>
  <c r="O209" i="1"/>
  <c r="AC209" i="1" a="1"/>
  <c r="AC209" i="1" s="1"/>
  <c r="Y209" i="1"/>
  <c r="AC208" i="1" a="1"/>
  <c r="AC208" i="1" s="1"/>
  <c r="M208" i="1"/>
  <c r="O208" i="1"/>
  <c r="Y208" i="1"/>
  <c r="Q208" i="1"/>
  <c r="M207" i="1"/>
  <c r="O207" i="1"/>
  <c r="AC207" i="1" a="1"/>
  <c r="AC207" i="1" s="1"/>
  <c r="Y207" i="1"/>
  <c r="Y206" i="1"/>
  <c r="M206" i="1"/>
  <c r="O206" i="1"/>
  <c r="AC206" i="1" a="1"/>
  <c r="AC206" i="1" s="1"/>
  <c r="AC205" i="1" a="1"/>
  <c r="AC205" i="1" s="1"/>
  <c r="M205" i="1"/>
  <c r="O205" i="1"/>
  <c r="Y205" i="1"/>
  <c r="Q205" i="1"/>
  <c r="M204" i="1"/>
  <c r="O204" i="1"/>
  <c r="AC204" i="1" a="1"/>
  <c r="AC204" i="1" s="1"/>
  <c r="Y204" i="1"/>
  <c r="Y203" i="1"/>
  <c r="AC203" i="1" a="1"/>
  <c r="AC203" i="1" s="1"/>
  <c r="O203" i="1"/>
  <c r="M203" i="1"/>
  <c r="Q203" i="1"/>
  <c r="AC202" i="1" a="1"/>
  <c r="AC202" i="1" s="1"/>
  <c r="M202" i="1"/>
  <c r="O202" i="1"/>
  <c r="Y202" i="1"/>
  <c r="AC201" i="1" a="1"/>
  <c r="AC201" i="1" s="1"/>
  <c r="Y201" i="1"/>
  <c r="O201" i="1"/>
  <c r="M201" i="1"/>
  <c r="Q201" i="1"/>
  <c r="AC200" i="1" a="1"/>
  <c r="AC200" i="1" s="1"/>
  <c r="Y200" i="1"/>
  <c r="M200" i="1"/>
  <c r="O200" i="1"/>
  <c r="O199" i="1"/>
  <c r="Y199" i="1"/>
  <c r="AC199" i="1" a="1"/>
  <c r="AC199" i="1" s="1"/>
  <c r="M199" i="1"/>
  <c r="AC198" i="1" a="1"/>
  <c r="AC198" i="1" s="1"/>
  <c r="Y198" i="1"/>
  <c r="O198" i="1"/>
  <c r="M198" i="1"/>
  <c r="M197" i="1"/>
  <c r="Y197" i="1"/>
  <c r="O197" i="1"/>
  <c r="AC197" i="1" a="1"/>
  <c r="AC197" i="1" s="1"/>
  <c r="M196" i="1"/>
  <c r="O196" i="1"/>
  <c r="Y196" i="1"/>
  <c r="AC196" i="1" a="1"/>
  <c r="AC196" i="1" s="1"/>
  <c r="Q196" i="1"/>
  <c r="AC195" i="1" a="1"/>
  <c r="AC195" i="1" s="1"/>
  <c r="Y195" i="1"/>
  <c r="O195" i="1"/>
  <c r="M195" i="1"/>
  <c r="AC194" i="1" a="1"/>
  <c r="AC194" i="1" s="1"/>
  <c r="Y194" i="1"/>
  <c r="O194" i="1"/>
  <c r="M194" i="1"/>
  <c r="AC193" i="1" a="1"/>
  <c r="AC193" i="1" s="1"/>
  <c r="M193" i="1"/>
  <c r="O193" i="1"/>
  <c r="Y193" i="1"/>
  <c r="O192" i="1"/>
  <c r="AC192" i="1" a="1"/>
  <c r="AC192" i="1" s="1"/>
  <c r="M192" i="1"/>
  <c r="Y192" i="1"/>
  <c r="Y191" i="1"/>
  <c r="O191" i="1"/>
  <c r="M191" i="1"/>
  <c r="AC191" i="1" a="1"/>
  <c r="AC191" i="1" s="1"/>
  <c r="Y189" i="1"/>
  <c r="O189" i="1"/>
  <c r="M189" i="1"/>
  <c r="AC189" i="1" a="1"/>
  <c r="AC189" i="1" s="1"/>
  <c r="AC188" i="1" a="1"/>
  <c r="AC188" i="1" s="1"/>
  <c r="O188" i="1"/>
  <c r="M188" i="1"/>
  <c r="Y188" i="1"/>
  <c r="O187" i="1"/>
  <c r="M187" i="1"/>
  <c r="AC187" i="1" a="1"/>
  <c r="AC187" i="1" s="1"/>
  <c r="Y187" i="1"/>
  <c r="AC186" i="1" a="1"/>
  <c r="AC186" i="1" s="1"/>
  <c r="Y186" i="1"/>
  <c r="O186" i="1"/>
  <c r="M186" i="1"/>
  <c r="O185" i="1"/>
  <c r="M185" i="1"/>
  <c r="Y185" i="1"/>
  <c r="AC185" i="1" a="1"/>
  <c r="AC185" i="1" s="1"/>
  <c r="Q185" i="1"/>
  <c r="O184" i="1"/>
  <c r="M184" i="1"/>
  <c r="Y184" i="1"/>
  <c r="AC184" i="1" a="1"/>
  <c r="AC184" i="1" s="1"/>
  <c r="O183" i="1"/>
  <c r="M183" i="1"/>
  <c r="Y183" i="1"/>
  <c r="AC183" i="1" a="1"/>
  <c r="AC183" i="1" s="1"/>
  <c r="O182" i="1"/>
  <c r="M182" i="1"/>
  <c r="Y182" i="1"/>
  <c r="AC182" i="1" a="1"/>
  <c r="AC182" i="1" s="1"/>
  <c r="Q182" i="1"/>
  <c r="AC181" i="1" a="1"/>
  <c r="AC181" i="1" s="1"/>
  <c r="Y181" i="1"/>
  <c r="O181" i="1"/>
  <c r="M181" i="1"/>
  <c r="AC180" i="1" a="1"/>
  <c r="AC180" i="1" s="1"/>
  <c r="Y180" i="1"/>
  <c r="O180" i="1"/>
  <c r="M180" i="1"/>
  <c r="Y179" i="1"/>
  <c r="AC179" i="1" a="1"/>
  <c r="AC179" i="1" s="1"/>
  <c r="O179" i="1"/>
  <c r="M179" i="1"/>
  <c r="O178" i="1"/>
  <c r="Y178" i="1"/>
  <c r="AC178" i="1" a="1"/>
  <c r="AC178" i="1" s="1"/>
  <c r="M178" i="1"/>
  <c r="AC177" i="1" a="1"/>
  <c r="AC177" i="1" s="1"/>
  <c r="Y177" i="1"/>
  <c r="O177" i="1"/>
  <c r="M177" i="1"/>
  <c r="AC176" i="1" a="1"/>
  <c r="AC176" i="1" s="1"/>
  <c r="Y176" i="1"/>
  <c r="O176" i="1"/>
  <c r="M176" i="1"/>
  <c r="Q176" i="1"/>
  <c r="AC175" i="1" a="1"/>
  <c r="AC175" i="1" s="1"/>
  <c r="Y175" i="1"/>
  <c r="O175" i="1"/>
  <c r="M175" i="1"/>
  <c r="O174" i="1"/>
  <c r="M174" i="1"/>
  <c r="Y174" i="1"/>
  <c r="AC174" i="1" a="1"/>
  <c r="AC174" i="1" s="1"/>
  <c r="M173" i="1"/>
  <c r="O173" i="1"/>
  <c r="AC173" i="1" a="1"/>
  <c r="AC173" i="1" s="1"/>
  <c r="Y173" i="1"/>
  <c r="Q173" i="1"/>
  <c r="AC172" i="1" a="1"/>
  <c r="AC172" i="1" s="1"/>
  <c r="Y172" i="1"/>
  <c r="O172" i="1"/>
  <c r="M172" i="1"/>
  <c r="Y171" i="1"/>
  <c r="M171" i="1"/>
  <c r="AC171" i="1" a="1"/>
  <c r="AC171" i="1" s="1"/>
  <c r="O171" i="1"/>
  <c r="M170" i="1"/>
  <c r="O170" i="1"/>
  <c r="Y170" i="1"/>
  <c r="AC170" i="1" a="1"/>
  <c r="AC170" i="1" s="1"/>
  <c r="Q171" i="1"/>
  <c r="AC169" i="1" a="1"/>
  <c r="AC169" i="1" s="1"/>
  <c r="Y169" i="1"/>
  <c r="O169" i="1"/>
  <c r="M169" i="1"/>
  <c r="AC168" i="1" a="1"/>
  <c r="AC168" i="1" s="1"/>
  <c r="Y168" i="1"/>
  <c r="O168" i="1"/>
  <c r="M168" i="1"/>
  <c r="Y167" i="1"/>
  <c r="O167" i="1"/>
  <c r="AC167" i="1" a="1"/>
  <c r="AC167" i="1" s="1"/>
  <c r="M167" i="1"/>
  <c r="Q167" i="1"/>
  <c r="AC166" i="1" a="1"/>
  <c r="AC166" i="1" s="1"/>
  <c r="O166" i="1"/>
  <c r="Y166" i="1"/>
  <c r="M166" i="1"/>
  <c r="M165" i="1"/>
  <c r="O165" i="1"/>
  <c r="AC165" i="1" a="1"/>
  <c r="AC165" i="1" s="1"/>
  <c r="Y165" i="1"/>
  <c r="AC164" i="1" a="1"/>
  <c r="AC164" i="1" s="1"/>
  <c r="Y164" i="1"/>
  <c r="O164" i="1"/>
  <c r="M164" i="1"/>
  <c r="AC163" i="1" a="1"/>
  <c r="AC163" i="1" s="1"/>
  <c r="Y163" i="1"/>
  <c r="O163" i="1"/>
  <c r="M163" i="1"/>
  <c r="Q163" i="1"/>
  <c r="AC162" i="1" a="1"/>
  <c r="AC162" i="1" s="1"/>
  <c r="Y162" i="1"/>
  <c r="O162" i="1"/>
  <c r="M162" i="1"/>
  <c r="Y161" i="1"/>
  <c r="M161" i="1"/>
  <c r="AC161" i="1" a="1"/>
  <c r="AC161" i="1" s="1"/>
  <c r="O161" i="1"/>
  <c r="Y160" i="1"/>
  <c r="AC160" i="1" a="1"/>
  <c r="AC160" i="1" s="1"/>
  <c r="M160" i="1"/>
  <c r="O160" i="1"/>
  <c r="Q160" i="1"/>
  <c r="M159" i="1"/>
  <c r="AC159" i="1" a="1"/>
  <c r="AC159" i="1" s="1"/>
  <c r="O159" i="1"/>
  <c r="Y159" i="1"/>
  <c r="AC158" i="1" a="1"/>
  <c r="AC158" i="1" s="1"/>
  <c r="Y158" i="1"/>
  <c r="O158" i="1"/>
  <c r="M158" i="1"/>
  <c r="Q158" i="1"/>
  <c r="O157" i="1"/>
  <c r="M157" i="1"/>
  <c r="Y157" i="1"/>
  <c r="AC157" i="1" a="1"/>
  <c r="AC157" i="1" s="1"/>
  <c r="M156" i="1"/>
  <c r="O156" i="1"/>
  <c r="Y156" i="1"/>
  <c r="AC156" i="1" a="1"/>
  <c r="AC156" i="1" s="1"/>
  <c r="O155" i="1"/>
  <c r="AC155" i="1" a="1"/>
  <c r="AC155" i="1" s="1"/>
  <c r="Y155" i="1"/>
  <c r="M155" i="1"/>
  <c r="M154" i="1"/>
  <c r="AC154" i="1" a="1"/>
  <c r="AC154" i="1" s="1"/>
  <c r="O154" i="1"/>
  <c r="Y154" i="1"/>
  <c r="M153" i="1"/>
  <c r="AC153" i="1" a="1"/>
  <c r="AC153" i="1" s="1"/>
  <c r="Y153" i="1"/>
  <c r="O153" i="1"/>
  <c r="Q153" i="1"/>
  <c r="Y152" i="1"/>
  <c r="M152" i="1"/>
  <c r="O152" i="1"/>
  <c r="AC152" i="1" a="1"/>
  <c r="AC152" i="1" s="1"/>
  <c r="AC151" i="1" a="1"/>
  <c r="AC151" i="1" s="1"/>
  <c r="Y151" i="1"/>
  <c r="O151" i="1"/>
  <c r="M151" i="1"/>
  <c r="Q151" i="1"/>
  <c r="AC150" i="1" a="1"/>
  <c r="AC150" i="1" s="1"/>
  <c r="Y150" i="1"/>
  <c r="O150" i="1"/>
  <c r="M150" i="1"/>
  <c r="M149" i="1"/>
  <c r="O149" i="1"/>
  <c r="Y149" i="1"/>
  <c r="AC149" i="1" a="1"/>
  <c r="AC149" i="1" s="1"/>
  <c r="M148" i="1"/>
  <c r="O148" i="1"/>
  <c r="Y148" i="1"/>
  <c r="AC148" i="1" a="1"/>
  <c r="AC148" i="1" s="1"/>
  <c r="AC147" i="1" a="1"/>
  <c r="AC147" i="1" s="1"/>
  <c r="Y147" i="1"/>
  <c r="O147" i="1"/>
  <c r="M147" i="1"/>
  <c r="O146" i="1"/>
  <c r="AC146" i="1" a="1"/>
  <c r="AC146" i="1" s="1"/>
  <c r="M146" i="1"/>
  <c r="Y146" i="1"/>
  <c r="AC145" i="1" a="1"/>
  <c r="AC145" i="1" s="1"/>
  <c r="O145" i="1"/>
  <c r="M145" i="1"/>
  <c r="Y145" i="1"/>
  <c r="Q145" i="1"/>
  <c r="R144" i="1"/>
  <c r="AC144" i="1" a="1"/>
  <c r="AC144" i="1" s="1"/>
  <c r="Y144" i="1"/>
  <c r="O144" i="1"/>
  <c r="M144" i="1"/>
  <c r="AC143" i="1" a="1"/>
  <c r="AC143" i="1" s="1"/>
  <c r="Y143" i="1"/>
  <c r="O143" i="1"/>
  <c r="M143" i="1"/>
  <c r="M142" i="1"/>
  <c r="AC142" i="1" a="1"/>
  <c r="AC142" i="1" s="1"/>
  <c r="Y142" i="1"/>
  <c r="O142" i="1"/>
  <c r="Q142" i="1"/>
  <c r="Y141" i="1"/>
  <c r="AC141" i="1" a="1"/>
  <c r="AC141" i="1" s="1"/>
  <c r="M141" i="1"/>
  <c r="O141" i="1"/>
  <c r="AC140" i="1" a="1"/>
  <c r="AC140" i="1" s="1"/>
  <c r="Y140" i="1"/>
  <c r="O140" i="1"/>
  <c r="M140" i="1"/>
  <c r="M139" i="1"/>
  <c r="AC139" i="1" a="1"/>
  <c r="AC139" i="1" s="1"/>
  <c r="Y139" i="1"/>
  <c r="O139" i="1"/>
  <c r="Q139" i="1"/>
  <c r="AC138" i="1" a="1"/>
  <c r="AC138" i="1" s="1"/>
  <c r="Y138" i="1"/>
  <c r="O138" i="1"/>
  <c r="M138" i="1"/>
  <c r="AC137" i="1" a="1"/>
  <c r="AC137" i="1" s="1"/>
  <c r="Y137" i="1"/>
  <c r="O137" i="1"/>
  <c r="M137" i="1"/>
  <c r="O136" i="1"/>
  <c r="M136" i="1"/>
  <c r="AC136" i="1" a="1"/>
  <c r="AC136" i="1" s="1"/>
  <c r="Y136" i="1"/>
  <c r="Q136" i="1"/>
  <c r="AC135" i="1" a="1"/>
  <c r="AC135" i="1" s="1"/>
  <c r="Y135" i="1"/>
  <c r="O135" i="1"/>
  <c r="M135" i="1"/>
  <c r="O134" i="1"/>
  <c r="Y134" i="1"/>
  <c r="AC134" i="1" a="1"/>
  <c r="AC134" i="1" s="1"/>
  <c r="M134" i="1"/>
  <c r="AC133" i="1" a="1"/>
  <c r="AC133" i="1" s="1"/>
  <c r="Y133" i="1"/>
  <c r="O133" i="1"/>
  <c r="M133" i="1"/>
  <c r="AC132" i="1" a="1"/>
  <c r="AC132" i="1" s="1"/>
  <c r="Y132" i="1"/>
  <c r="O132" i="1"/>
  <c r="M132" i="1"/>
  <c r="Q132" i="1"/>
  <c r="AC131" i="1" a="1"/>
  <c r="AC131" i="1" s="1"/>
  <c r="Y131" i="1"/>
  <c r="O131" i="1"/>
  <c r="M131" i="1"/>
  <c r="M130" i="1"/>
  <c r="AC130" i="1" a="1"/>
  <c r="AC130" i="1" s="1"/>
  <c r="Y130" i="1"/>
  <c r="O130" i="1"/>
  <c r="M129" i="1"/>
  <c r="AC129" i="1" a="1"/>
  <c r="AC129" i="1" s="1"/>
  <c r="Y129" i="1"/>
  <c r="O129" i="1"/>
  <c r="O128" i="1"/>
  <c r="Y128" i="1"/>
  <c r="AC128" i="1" a="1"/>
  <c r="AC128" i="1" s="1"/>
  <c r="M128" i="1"/>
  <c r="Q128" i="1"/>
  <c r="AC127" i="1" a="1"/>
  <c r="AC127" i="1" s="1"/>
  <c r="Y127" i="1"/>
  <c r="O127" i="1"/>
  <c r="M127" i="1"/>
  <c r="M126" i="1"/>
  <c r="AC126" i="1" a="1"/>
  <c r="AC126" i="1" s="1"/>
  <c r="Y126" i="1"/>
  <c r="O126" i="1"/>
  <c r="Y125" i="1"/>
  <c r="AC125" i="1" a="1"/>
  <c r="AC125" i="1" s="1"/>
  <c r="O125" i="1"/>
  <c r="M125" i="1"/>
  <c r="AC124" i="1" a="1"/>
  <c r="AC124" i="1" s="1"/>
  <c r="Y124" i="1"/>
  <c r="O124" i="1"/>
  <c r="M124" i="1"/>
  <c r="Q124" i="1"/>
  <c r="AC123" i="1" a="1"/>
  <c r="AC123" i="1" s="1"/>
  <c r="Y123" i="1"/>
  <c r="O123" i="1"/>
  <c r="M123" i="1"/>
  <c r="M122" i="1"/>
  <c r="AC122" i="1" a="1"/>
  <c r="AC122" i="1" s="1"/>
  <c r="Y122" i="1"/>
  <c r="O122" i="1"/>
  <c r="M121" i="1"/>
  <c r="AC121" i="1" a="1"/>
  <c r="AC121" i="1" s="1"/>
  <c r="Y121" i="1"/>
  <c r="O121" i="1"/>
  <c r="Q121" i="1"/>
  <c r="M120" i="1"/>
  <c r="Y120" i="1"/>
  <c r="AC120" i="1" a="1"/>
  <c r="AC120" i="1" s="1"/>
  <c r="O120" i="1"/>
  <c r="Y119" i="1"/>
  <c r="O119" i="1"/>
  <c r="M119" i="1"/>
  <c r="AC119" i="1" a="1"/>
  <c r="AC119" i="1" s="1"/>
  <c r="AC118" i="1" a="1"/>
  <c r="AC118" i="1" s="1"/>
  <c r="Y118" i="1"/>
  <c r="O118" i="1"/>
  <c r="M118" i="1"/>
  <c r="AC117" i="1" a="1"/>
  <c r="AC117" i="1" s="1"/>
  <c r="Y117" i="1"/>
  <c r="O117" i="1"/>
  <c r="M117" i="1"/>
  <c r="Q117" i="1"/>
  <c r="AC116" i="1" a="1"/>
  <c r="AC116" i="1" s="1"/>
  <c r="Y116" i="1"/>
  <c r="O116" i="1"/>
  <c r="M116" i="1"/>
  <c r="AC115" i="1" a="1"/>
  <c r="AC115" i="1" s="1"/>
  <c r="Y115" i="1"/>
  <c r="O115" i="1"/>
  <c r="M115" i="1"/>
  <c r="Q115" i="1"/>
  <c r="M114" i="1"/>
  <c r="AC114" i="1" a="1"/>
  <c r="AC114" i="1" s="1"/>
  <c r="O114" i="1"/>
  <c r="Y114" i="1"/>
  <c r="M113" i="1"/>
  <c r="Y113" i="1"/>
  <c r="AC113" i="1" a="1"/>
  <c r="AC113" i="1" s="1"/>
  <c r="O113" i="1"/>
  <c r="Y112" i="1"/>
  <c r="AC112" i="1" a="1"/>
  <c r="AC112" i="1" s="1"/>
  <c r="O112" i="1"/>
  <c r="M112" i="1"/>
  <c r="Q112" i="1"/>
  <c r="Y111" i="1"/>
  <c r="O111" i="1"/>
  <c r="M111" i="1"/>
  <c r="AC111" i="1" a="1"/>
  <c r="AC111" i="1" s="1"/>
  <c r="Y110" i="1"/>
  <c r="O110" i="1"/>
  <c r="M110" i="1"/>
  <c r="AC110" i="1" a="1"/>
  <c r="AC110" i="1" s="1"/>
  <c r="Q110" i="1"/>
  <c r="AC109" i="1" a="1"/>
  <c r="AC109" i="1" s="1"/>
  <c r="Y109" i="1"/>
  <c r="O109" i="1"/>
  <c r="M109" i="1"/>
  <c r="AC108" i="1" a="1"/>
  <c r="AC108" i="1" s="1"/>
  <c r="Y108" i="1"/>
  <c r="O108" i="1"/>
  <c r="M108" i="1"/>
  <c r="Q108" i="1"/>
  <c r="Y107" i="1"/>
  <c r="AC107" i="1" a="1"/>
  <c r="AC107" i="1" s="1"/>
  <c r="O107" i="1"/>
  <c r="M107" i="1"/>
  <c r="AC106" i="1" a="1"/>
  <c r="AC106" i="1" s="1"/>
  <c r="Y106" i="1"/>
  <c r="O106" i="1"/>
  <c r="M106" i="1"/>
  <c r="AC105" i="1" a="1"/>
  <c r="AC105" i="1" s="1"/>
  <c r="Y105" i="1"/>
  <c r="O105" i="1"/>
  <c r="M105" i="1"/>
  <c r="AC104" i="1" a="1"/>
  <c r="AC104" i="1" s="1"/>
  <c r="Y104" i="1"/>
  <c r="O104" i="1"/>
  <c r="M104" i="1"/>
  <c r="Q104" i="1"/>
  <c r="O103" i="1"/>
  <c r="M103" i="1"/>
  <c r="AC103" i="1" a="1"/>
  <c r="AC103" i="1" s="1"/>
  <c r="Y103" i="1"/>
  <c r="M102" i="1"/>
  <c r="AC102" i="1" a="1"/>
  <c r="AC102" i="1" s="1"/>
  <c r="Y102" i="1"/>
  <c r="O102" i="1"/>
  <c r="M101" i="1"/>
  <c r="AC101" i="1" a="1"/>
  <c r="AC101" i="1" s="1"/>
  <c r="Y101" i="1"/>
  <c r="O101" i="1"/>
  <c r="Q101" i="1"/>
  <c r="O100" i="1"/>
  <c r="Y100" i="1"/>
  <c r="AC100" i="1" a="1"/>
  <c r="AC100" i="1" s="1"/>
  <c r="M100" i="1"/>
  <c r="AC99" i="1" a="1"/>
  <c r="AC99" i="1" s="1"/>
  <c r="Y99" i="1"/>
  <c r="O99" i="1"/>
  <c r="M99" i="1"/>
  <c r="Q99" i="1"/>
  <c r="O98" i="1"/>
  <c r="M98" i="1"/>
  <c r="AC98" i="1" a="1"/>
  <c r="AC98" i="1" s="1"/>
  <c r="Y98" i="1"/>
  <c r="M97" i="1"/>
  <c r="AC97" i="1" a="1"/>
  <c r="AC97" i="1" s="1"/>
  <c r="Y97" i="1"/>
  <c r="O97" i="1"/>
  <c r="Q97" i="1"/>
  <c r="AC96" i="1" a="1"/>
  <c r="AC96" i="1" s="1"/>
  <c r="Y96" i="1"/>
  <c r="O96" i="1"/>
  <c r="M96" i="1"/>
  <c r="AC95" i="1" a="1"/>
  <c r="AC95" i="1" s="1"/>
  <c r="Y95" i="1"/>
  <c r="O95" i="1"/>
  <c r="M95" i="1"/>
  <c r="Q95" i="1"/>
  <c r="O94" i="1"/>
  <c r="M94" i="1"/>
  <c r="AC94" i="1" a="1"/>
  <c r="AC94" i="1" s="1"/>
  <c r="Y94" i="1"/>
  <c r="O93" i="1"/>
  <c r="M93" i="1"/>
  <c r="AC93" i="1" a="1"/>
  <c r="AC93" i="1" s="1"/>
  <c r="Y93" i="1"/>
  <c r="Q93" i="1"/>
  <c r="O92" i="1"/>
  <c r="AC92" i="1" a="1"/>
  <c r="AC92" i="1" s="1"/>
  <c r="M92" i="1"/>
  <c r="Y92" i="1"/>
  <c r="M91" i="1"/>
  <c r="O91" i="1"/>
  <c r="Y91" i="1"/>
  <c r="AC91" i="1" a="1"/>
  <c r="AC91" i="1" s="1"/>
  <c r="AC90" i="1" a="1"/>
  <c r="AC90" i="1" s="1"/>
  <c r="Y90" i="1"/>
  <c r="O90" i="1"/>
  <c r="M90" i="1"/>
  <c r="Q90" i="1"/>
  <c r="AC89" i="1" a="1"/>
  <c r="AC89" i="1" s="1"/>
  <c r="Y89" i="1"/>
  <c r="M89" i="1"/>
  <c r="O89" i="1"/>
  <c r="AC88" i="1" a="1"/>
  <c r="AC88" i="1" s="1"/>
  <c r="Y88" i="1"/>
  <c r="O88" i="1"/>
  <c r="M88" i="1"/>
  <c r="AC87" i="1" a="1"/>
  <c r="AC87" i="1" s="1"/>
  <c r="Y87" i="1"/>
  <c r="O87" i="1"/>
  <c r="M87" i="1"/>
  <c r="O86" i="1"/>
  <c r="M86" i="1"/>
  <c r="Y86" i="1"/>
  <c r="AC86" i="1" a="1"/>
  <c r="AC86" i="1" s="1"/>
  <c r="AC85" i="1" a="1"/>
  <c r="AC85" i="1" s="1"/>
  <c r="Y85" i="1"/>
  <c r="O85" i="1"/>
  <c r="M85" i="1"/>
  <c r="Q85" i="1"/>
  <c r="M84" i="1"/>
  <c r="O84" i="1"/>
  <c r="Y84" i="1"/>
  <c r="AC84" i="1" a="1"/>
  <c r="AC84" i="1" s="1"/>
  <c r="M83" i="1"/>
  <c r="O83" i="1"/>
  <c r="Y83" i="1"/>
  <c r="AC83" i="1" a="1"/>
  <c r="AC83" i="1" s="1"/>
  <c r="M82" i="1"/>
  <c r="O82" i="1"/>
  <c r="Y82" i="1"/>
  <c r="AC82" i="1" a="1"/>
  <c r="AC82" i="1" s="1"/>
  <c r="O81" i="1"/>
  <c r="M81" i="1"/>
  <c r="Y81" i="1"/>
  <c r="AC81" i="1" a="1"/>
  <c r="AC81" i="1" s="1"/>
  <c r="Q81" i="1"/>
  <c r="O80" i="1"/>
  <c r="Y80" i="1"/>
  <c r="AC80" i="1" a="1"/>
  <c r="AC80" i="1" s="1"/>
  <c r="M80" i="1"/>
  <c r="AC79" i="1" a="1"/>
  <c r="AC79" i="1" s="1"/>
  <c r="Y79" i="1"/>
  <c r="O79" i="1"/>
  <c r="M79" i="1"/>
  <c r="O78" i="1"/>
  <c r="M78" i="1"/>
  <c r="Y78" i="1"/>
  <c r="AC78" i="1" a="1"/>
  <c r="AC78" i="1" s="1"/>
  <c r="Y77" i="1"/>
  <c r="O77" i="1"/>
  <c r="M77" i="1"/>
  <c r="AC77" i="1" a="1"/>
  <c r="AC77" i="1" s="1"/>
  <c r="Q77" i="1"/>
  <c r="AC76" i="1" a="1"/>
  <c r="AC76" i="1" s="1"/>
  <c r="Y76" i="1"/>
  <c r="M76" i="1"/>
  <c r="O76" i="1"/>
  <c r="AC75" i="1" a="1"/>
  <c r="AC75" i="1" s="1"/>
  <c r="Y75" i="1"/>
  <c r="O75" i="1"/>
  <c r="M75" i="1"/>
  <c r="Y74" i="1"/>
  <c r="O74" i="1"/>
  <c r="M74" i="1"/>
  <c r="AC74" i="1" a="1"/>
  <c r="AC74" i="1" s="1"/>
  <c r="O73" i="1"/>
  <c r="M73" i="1"/>
  <c r="AC73" i="1" a="1"/>
  <c r="AC73" i="1" s="1"/>
  <c r="Y73" i="1"/>
  <c r="O72" i="1"/>
  <c r="M72" i="1"/>
  <c r="Y72" i="1"/>
  <c r="AC72" i="1" a="1"/>
  <c r="AC72" i="1" s="1"/>
  <c r="AC71" i="1" a="1"/>
  <c r="AC71" i="1" s="1"/>
  <c r="Y71" i="1"/>
  <c r="O71" i="1"/>
  <c r="M71" i="1"/>
  <c r="Q71" i="1"/>
  <c r="M70" i="1"/>
  <c r="O70" i="1"/>
  <c r="AC70" i="1" a="1"/>
  <c r="AC70" i="1" s="1"/>
  <c r="Y70" i="1"/>
  <c r="O69" i="1"/>
  <c r="Y69" i="1"/>
  <c r="AC69" i="1" a="1"/>
  <c r="AC69" i="1" s="1"/>
  <c r="M69" i="1"/>
  <c r="O68" i="1"/>
  <c r="AC68" i="1" a="1"/>
  <c r="AC68" i="1" s="1"/>
  <c r="Y68" i="1"/>
  <c r="M68" i="1"/>
  <c r="O67" i="1"/>
  <c r="M67" i="1"/>
  <c r="AC67" i="1" a="1"/>
  <c r="AC67" i="1" s="1"/>
  <c r="Y67" i="1"/>
  <c r="M66" i="1"/>
  <c r="O66" i="1"/>
  <c r="Y66" i="1"/>
  <c r="AC66" i="1" a="1"/>
  <c r="AC66" i="1" s="1"/>
  <c r="M65" i="1"/>
  <c r="Y65" i="1"/>
  <c r="AC65" i="1" a="1"/>
  <c r="AC65" i="1" s="1"/>
  <c r="O65" i="1"/>
  <c r="Y64" i="1"/>
  <c r="M64" i="1"/>
  <c r="O64" i="1"/>
  <c r="AC64" i="1" a="1"/>
  <c r="AC64" i="1" s="1"/>
  <c r="AC63" i="1" a="1"/>
  <c r="AC63" i="1" s="1"/>
  <c r="O63" i="1"/>
  <c r="Y63" i="1"/>
  <c r="M63" i="1"/>
  <c r="Q63" i="1"/>
  <c r="O62" i="1"/>
  <c r="Y62" i="1"/>
  <c r="AC62" i="1" a="1"/>
  <c r="AC62" i="1" s="1"/>
  <c r="M62" i="1"/>
  <c r="AC61" i="1" a="1"/>
  <c r="AC61" i="1" s="1"/>
  <c r="Y61" i="1"/>
  <c r="O61" i="1"/>
  <c r="AC60" i="1" a="1"/>
  <c r="AC60" i="1" s="1"/>
  <c r="M60" i="1"/>
  <c r="O60" i="1"/>
  <c r="Y60" i="1"/>
  <c r="Y59" i="1"/>
  <c r="AC59" i="1" a="1"/>
  <c r="AC59" i="1" s="1"/>
  <c r="M59" i="1"/>
  <c r="O59" i="1"/>
  <c r="Q59" i="1"/>
  <c r="Y58" i="1"/>
  <c r="AC58" i="1" a="1"/>
  <c r="AC58" i="1" s="1"/>
  <c r="M58" i="1"/>
  <c r="O58" i="1"/>
  <c r="Y57" i="1"/>
  <c r="AC57" i="1" a="1"/>
  <c r="AC57" i="1" s="1"/>
  <c r="O57" i="1"/>
  <c r="M57" i="1"/>
  <c r="Y56" i="1"/>
  <c r="O56" i="1"/>
  <c r="AC56" i="1" a="1"/>
  <c r="AC56" i="1" s="1"/>
  <c r="M56" i="1"/>
  <c r="O55" i="1"/>
  <c r="M55" i="1"/>
  <c r="Y55" i="1"/>
  <c r="AC55" i="1" a="1"/>
  <c r="AC55" i="1" s="1"/>
  <c r="M54" i="1"/>
  <c r="AC54" i="1" a="1"/>
  <c r="AC54" i="1" s="1"/>
  <c r="Y54" i="1"/>
  <c r="O54" i="1"/>
  <c r="O53" i="1"/>
  <c r="AC53" i="1" a="1"/>
  <c r="AC53" i="1" s="1"/>
  <c r="M53" i="1"/>
  <c r="Y53" i="1"/>
  <c r="Y52" i="1"/>
  <c r="M52" i="1"/>
  <c r="AC52" i="1" a="1"/>
  <c r="AC52" i="1" s="1"/>
  <c r="O52" i="1"/>
  <c r="AC51" i="1" a="1"/>
  <c r="AC51" i="1" s="1"/>
  <c r="M51" i="1"/>
  <c r="O51" i="1"/>
  <c r="Y51" i="1"/>
  <c r="AC50" i="1" a="1"/>
  <c r="AC50" i="1" s="1"/>
  <c r="Y50" i="1"/>
  <c r="O50" i="1"/>
  <c r="M50" i="1"/>
  <c r="Q50" i="1"/>
  <c r="M49" i="1"/>
  <c r="O49" i="1"/>
  <c r="Y49" i="1"/>
  <c r="AC49" i="1" a="1"/>
  <c r="AC49" i="1" s="1"/>
  <c r="AC48" i="1" a="1"/>
  <c r="AC48" i="1" s="1"/>
  <c r="O48" i="1"/>
  <c r="Y48" i="1"/>
  <c r="M48" i="1"/>
  <c r="M47" i="1"/>
  <c r="AC47" i="1" a="1"/>
  <c r="AC47" i="1" s="1"/>
  <c r="O47" i="1"/>
  <c r="Y47" i="1"/>
  <c r="AC46" i="1" a="1"/>
  <c r="AC46" i="1" s="1"/>
  <c r="M46" i="1"/>
  <c r="O46" i="1"/>
  <c r="Y46" i="1"/>
  <c r="Y45" i="1"/>
  <c r="AC45" i="1" a="1"/>
  <c r="AC45" i="1" s="1"/>
  <c r="O45" i="1"/>
  <c r="M45" i="1"/>
  <c r="Y44" i="1"/>
  <c r="M44" i="1"/>
  <c r="O44" i="1"/>
  <c r="AC44" i="1" a="1"/>
  <c r="AC44" i="1" s="1"/>
  <c r="Y43" i="1"/>
  <c r="O43" i="1"/>
  <c r="AC43" i="1" a="1"/>
  <c r="AC43" i="1" s="1"/>
  <c r="M43" i="1"/>
  <c r="AC42" i="1" a="1"/>
  <c r="AC42" i="1" s="1"/>
  <c r="O42" i="1"/>
  <c r="M42" i="1"/>
  <c r="Y42" i="1"/>
  <c r="O41" i="1"/>
  <c r="AC41" i="1" a="1"/>
  <c r="AC41" i="1" s="1"/>
  <c r="Y41" i="1"/>
  <c r="M41" i="1"/>
  <c r="Q41" i="1"/>
  <c r="Y40" i="1"/>
  <c r="O40" i="1"/>
  <c r="M40" i="1"/>
  <c r="AC40" i="1" a="1"/>
  <c r="AC40" i="1" s="1"/>
  <c r="Y39" i="1"/>
  <c r="AC39" i="1" a="1"/>
  <c r="AC39" i="1" s="1"/>
  <c r="M39" i="1"/>
  <c r="O39" i="1"/>
  <c r="M38" i="1"/>
  <c r="O38" i="1"/>
  <c r="AC38" i="1" a="1"/>
  <c r="AC38" i="1" s="1"/>
  <c r="Y38" i="1"/>
  <c r="Q38" i="1"/>
  <c r="M37" i="1"/>
  <c r="Y37" i="1"/>
  <c r="AC37" i="1" a="1"/>
  <c r="AC37" i="1" s="1"/>
  <c r="O37" i="1"/>
  <c r="AC36" i="1" a="1"/>
  <c r="AC36" i="1" s="1"/>
  <c r="M36" i="1"/>
  <c r="Y36" i="1"/>
  <c r="O36" i="1"/>
  <c r="O35" i="1"/>
  <c r="AC35" i="1" a="1"/>
  <c r="AC35" i="1" s="1"/>
  <c r="M35" i="1"/>
  <c r="Y35" i="1"/>
  <c r="Q35" i="1"/>
  <c r="M34" i="1"/>
  <c r="O34" i="1"/>
  <c r="Y34" i="1"/>
  <c r="AC34" i="1" a="1"/>
  <c r="AC34" i="1" s="1"/>
  <c r="Y33" i="1"/>
  <c r="O33" i="1"/>
  <c r="M33" i="1"/>
  <c r="AC33" i="1" a="1"/>
  <c r="AC33" i="1" s="1"/>
  <c r="O32" i="1"/>
  <c r="AC32" i="1" a="1"/>
  <c r="AC32" i="1" s="1"/>
  <c r="Y32" i="1"/>
  <c r="M32" i="1"/>
  <c r="Q32" i="1"/>
  <c r="M31" i="1"/>
  <c r="Y31" i="1"/>
  <c r="AC31" i="1" a="1"/>
  <c r="AC31" i="1" s="1"/>
  <c r="O31" i="1"/>
  <c r="AC29" i="1" a="1"/>
  <c r="AC29" i="1" s="1"/>
  <c r="M29" i="1"/>
  <c r="O29" i="1"/>
  <c r="Y29" i="1"/>
  <c r="Y28" i="1"/>
  <c r="O28" i="1"/>
  <c r="M28" i="1"/>
  <c r="AC28" i="1" a="1"/>
  <c r="AC28" i="1" s="1"/>
  <c r="Q28" i="1"/>
  <c r="O27" i="1"/>
  <c r="Y27" i="1"/>
  <c r="AC27" i="1" a="1"/>
  <c r="AC27" i="1" s="1"/>
  <c r="M27" i="1"/>
  <c r="O26" i="1"/>
  <c r="Y26" i="1"/>
  <c r="AC26" i="1" a="1"/>
  <c r="AC26" i="1" s="1"/>
  <c r="M26" i="1"/>
  <c r="AC25" i="1" a="1"/>
  <c r="AC25" i="1" s="1"/>
  <c r="Y25" i="1"/>
  <c r="O25" i="1"/>
  <c r="Q25" i="1"/>
  <c r="Y24" i="1"/>
  <c r="AC24" i="1" a="1"/>
  <c r="AC24" i="1" s="1"/>
  <c r="M24" i="1"/>
  <c r="O24" i="1"/>
  <c r="AC23" i="1" a="1"/>
  <c r="AC23" i="1" s="1"/>
  <c r="O23" i="1"/>
  <c r="M23" i="1"/>
  <c r="Y23" i="1"/>
  <c r="Y22" i="1"/>
  <c r="M22" i="1"/>
  <c r="AC22" i="1" a="1"/>
  <c r="AC22" i="1" s="1"/>
  <c r="O22" i="1"/>
  <c r="M21" i="1"/>
  <c r="O21" i="1"/>
  <c r="Y21" i="1"/>
  <c r="AC21" i="1" a="1"/>
  <c r="AC21" i="1" s="1"/>
  <c r="O20" i="1"/>
  <c r="AC20" i="1" a="1"/>
  <c r="AC20" i="1" s="1"/>
  <c r="M20" i="1"/>
  <c r="Y20" i="1"/>
  <c r="Q20" i="1"/>
  <c r="R19" i="1"/>
  <c r="O19" i="1"/>
  <c r="AC19" i="1" a="1"/>
  <c r="AC19" i="1" s="1"/>
  <c r="M19" i="1"/>
  <c r="Y19" i="1"/>
  <c r="Y18" i="1"/>
  <c r="AC18" i="1" a="1"/>
  <c r="AC18" i="1" s="1"/>
  <c r="O18" i="1"/>
  <c r="M18" i="1"/>
  <c r="Y17" i="1"/>
  <c r="M17" i="1"/>
  <c r="O17" i="1"/>
  <c r="AC17" i="1" a="1"/>
  <c r="AC17" i="1" s="1"/>
  <c r="Y16" i="1"/>
  <c r="O16" i="1"/>
  <c r="AC16" i="1" a="1"/>
  <c r="AC16" i="1" s="1"/>
  <c r="Y15" i="1"/>
  <c r="AC15" i="1" a="1"/>
  <c r="AC15" i="1" s="1"/>
  <c r="O15" i="1"/>
  <c r="M15" i="1"/>
  <c r="Y14" i="1"/>
  <c r="M14" i="1"/>
  <c r="O14" i="1"/>
  <c r="AC14" i="1" a="1"/>
  <c r="AC14" i="1" s="1"/>
  <c r="R13" i="1"/>
  <c r="R15" i="1" s="1"/>
  <c r="Q14" i="1"/>
  <c r="R14" i="1" s="1"/>
  <c r="O13" i="1"/>
  <c r="M13" i="1"/>
  <c r="Y13" i="1"/>
  <c r="AC13" i="1" a="1"/>
  <c r="AC13" i="1" s="1"/>
  <c r="AC12" i="1" a="1"/>
  <c r="AC12" i="1" s="1"/>
  <c r="Y12" i="1"/>
  <c r="O12" i="1"/>
  <c r="M12" i="1"/>
  <c r="Y11" i="1"/>
  <c r="M11" i="1"/>
  <c r="AC11" i="1" a="1"/>
  <c r="AC11" i="1" s="1"/>
  <c r="R969" i="1"/>
  <c r="R967" i="1" s="1"/>
  <c r="R968" i="1" s="1"/>
  <c r="R16" i="1"/>
  <c r="Q1068" i="1" l="1"/>
  <c r="Q1061" i="1"/>
  <c r="Q1057" i="1"/>
  <c r="Q1054" i="1"/>
  <c r="Q1048" i="1"/>
  <c r="Q1045" i="1"/>
  <c r="Q1039" i="1"/>
  <c r="Q1036" i="1"/>
  <c r="Q1033" i="1"/>
  <c r="Q1028" i="1"/>
  <c r="Q1019" i="1"/>
  <c r="R1005" i="1"/>
  <c r="R1007" i="1" s="1"/>
  <c r="R1006" i="1" s="1"/>
  <c r="R1008" i="1" s="1"/>
  <c r="R1009" i="1" s="1"/>
  <c r="R1010" i="1" s="1"/>
  <c r="R1011" i="1" s="1"/>
  <c r="R1012" i="1" s="1"/>
  <c r="R1013" i="1" s="1"/>
  <c r="R1014" i="1" s="1"/>
  <c r="R1015" i="1" s="1"/>
  <c r="R1016" i="1" s="1"/>
  <c r="R1017" i="1" s="1"/>
  <c r="R1018" i="1" s="1"/>
  <c r="R998" i="1"/>
  <c r="R999" i="1" s="1"/>
  <c r="R1000" i="1" s="1"/>
  <c r="R1001" i="1" s="1"/>
  <c r="Q986" i="1"/>
  <c r="Q983" i="1"/>
  <c r="Q974" i="1"/>
  <c r="R970" i="1"/>
  <c r="Q971" i="1"/>
  <c r="R964" i="1"/>
  <c r="R965" i="1" s="1"/>
  <c r="Q925" i="1"/>
  <c r="Q908" i="1"/>
  <c r="Q886" i="1"/>
  <c r="Q866" i="1"/>
  <c r="Q857" i="1"/>
  <c r="Q852" i="1"/>
  <c r="Q846" i="1"/>
  <c r="Q835" i="1"/>
  <c r="Q827" i="1"/>
  <c r="Q823" i="1"/>
  <c r="Q804" i="1"/>
  <c r="Q801" i="1"/>
  <c r="Q785" i="1"/>
  <c r="Q768" i="1"/>
  <c r="Q761" i="1"/>
  <c r="Q758" i="1"/>
  <c r="Q752" i="1"/>
  <c r="Q749" i="1"/>
  <c r="Q744" i="1"/>
  <c r="Q729" i="1"/>
  <c r="Q712" i="1"/>
  <c r="Q708" i="1"/>
  <c r="Q695" i="1"/>
  <c r="Q691" i="1"/>
  <c r="Q677" i="1"/>
  <c r="Q669" i="1"/>
  <c r="Q649" i="1"/>
  <c r="Q633" i="1"/>
  <c r="Q630" i="1"/>
  <c r="Q614" i="1"/>
  <c r="Q610" i="1"/>
  <c r="Q611" i="1"/>
  <c r="Q600" i="1"/>
  <c r="Q597" i="1"/>
  <c r="Q580" i="1"/>
  <c r="Q574" i="1"/>
  <c r="Q566" i="1"/>
  <c r="Q551" i="1"/>
  <c r="Q531" i="1"/>
  <c r="Q525" i="1"/>
  <c r="Q521" i="1"/>
  <c r="Q517" i="1"/>
  <c r="Q475" i="1"/>
  <c r="Q471" i="1"/>
  <c r="Q447" i="1"/>
  <c r="Q444" i="1"/>
  <c r="Q432" i="1"/>
  <c r="Q426" i="1"/>
  <c r="Q408" i="1"/>
  <c r="Q402" i="1"/>
  <c r="Q403" i="1"/>
  <c r="Q390" i="1"/>
  <c r="Q384" i="1"/>
  <c r="Q373" i="1"/>
  <c r="Q364" i="1"/>
  <c r="Q354" i="1"/>
  <c r="Q350" i="1"/>
  <c r="Q344" i="1"/>
  <c r="Q338" i="1"/>
  <c r="Q296" i="1"/>
  <c r="Q288" i="1"/>
  <c r="Q284" i="1"/>
  <c r="Q257" i="1"/>
  <c r="Q241" i="1"/>
  <c r="Q232" i="1"/>
  <c r="Q209" i="1"/>
  <c r="Q206" i="1"/>
  <c r="Q197" i="1"/>
  <c r="Q183" i="1"/>
  <c r="Q174" i="1"/>
  <c r="Q168" i="1"/>
  <c r="Q164" i="1"/>
  <c r="Q146" i="1"/>
  <c r="Q137" i="1"/>
  <c r="Q133" i="1"/>
  <c r="Q129" i="1"/>
  <c r="Q125" i="1"/>
  <c r="Q118" i="1"/>
  <c r="Q113" i="1"/>
  <c r="Q105" i="1"/>
  <c r="Q91" i="1"/>
  <c r="Q86" i="1"/>
  <c r="Q36" i="1"/>
  <c r="Q21" i="1"/>
  <c r="R20" i="1"/>
  <c r="R145" i="1"/>
  <c r="R141" i="1" s="1"/>
  <c r="R142" i="1" s="1"/>
  <c r="R996" i="1"/>
  <c r="R997" i="1"/>
  <c r="R1019" i="1" l="1"/>
  <c r="R1020" i="1" s="1"/>
  <c r="R1021" i="1" s="1"/>
  <c r="R1022" i="1" s="1"/>
  <c r="R1025" i="1" s="1"/>
  <c r="R1026" i="1" s="1"/>
  <c r="R1024" i="1" s="1"/>
  <c r="R1027" i="1" s="1"/>
  <c r="R1028" i="1" s="1"/>
  <c r="R1030" i="1" s="1"/>
  <c r="R1031" i="1" s="1"/>
  <c r="R1029" i="1" s="1"/>
  <c r="R1032" i="1" s="1"/>
  <c r="R1033" i="1" s="1"/>
  <c r="R1034" i="1" s="1"/>
  <c r="R1035" i="1" s="1"/>
  <c r="R1036" i="1" s="1"/>
  <c r="R1037" i="1" s="1"/>
  <c r="R1038" i="1" s="1"/>
  <c r="R1039" i="1" s="1"/>
  <c r="R1041" i="1" s="1"/>
  <c r="R1042" i="1" s="1"/>
  <c r="R1043" i="1" s="1"/>
  <c r="R1044" i="1" s="1"/>
  <c r="R1045" i="1" s="1"/>
  <c r="R1046" i="1" s="1"/>
  <c r="R1047" i="1" s="1"/>
  <c r="R1048" i="1" s="1"/>
  <c r="R1049" i="1" s="1"/>
  <c r="R1050" i="1" s="1"/>
  <c r="R1051" i="1" s="1"/>
  <c r="R1052" i="1" s="1"/>
  <c r="R1053" i="1" s="1"/>
  <c r="R1054" i="1" s="1"/>
  <c r="R1055" i="1" s="1"/>
  <c r="R1056" i="1" s="1"/>
  <c r="R1057" i="1" s="1"/>
  <c r="R1058" i="1" s="1"/>
  <c r="R1059" i="1" s="1"/>
  <c r="R1060" i="1" s="1"/>
  <c r="R1061" i="1" s="1"/>
  <c r="R1062" i="1" s="1"/>
  <c r="R1063" i="1" s="1"/>
  <c r="R1064" i="1" s="1"/>
  <c r="R1065" i="1" s="1"/>
  <c r="R1066" i="1" s="1"/>
  <c r="R1067" i="1" s="1"/>
  <c r="R1068" i="1" s="1"/>
  <c r="R1070" i="1" s="1"/>
  <c r="R1071" i="1" s="1"/>
  <c r="R1072" i="1" s="1"/>
  <c r="R1073" i="1" s="1"/>
  <c r="R1074" i="1" s="1"/>
  <c r="R1075" i="1" s="1"/>
  <c r="R1076" i="1" s="1"/>
  <c r="R1077" i="1" s="1"/>
  <c r="R1078" i="1" s="1"/>
  <c r="R1079" i="1" s="1"/>
  <c r="R1080" i="1" s="1"/>
  <c r="R1081" i="1" s="1"/>
  <c r="R1082" i="1" s="1"/>
  <c r="R1083" i="1" s="1"/>
  <c r="R1084" i="1" s="1"/>
  <c r="R1085" i="1" s="1"/>
  <c r="R1086" i="1" s="1"/>
  <c r="R1088" i="1" s="1"/>
  <c r="R1087" i="1" s="1"/>
  <c r="R1089" i="1" s="1"/>
  <c r="R1090" i="1" s="1"/>
  <c r="R1093" i="1" s="1"/>
  <c r="R1094" i="1" s="1"/>
  <c r="R1096" i="1" s="1"/>
  <c r="R1097" i="1" s="1"/>
  <c r="R1098" i="1" s="1"/>
  <c r="R971" i="1"/>
  <c r="R972" i="1" s="1"/>
  <c r="R973" i="1" s="1"/>
  <c r="R974" i="1" s="1"/>
  <c r="R975" i="1" s="1"/>
  <c r="R976" i="1" s="1"/>
  <c r="R977" i="1" s="1"/>
  <c r="R982" i="1" s="1"/>
  <c r="R983" i="1" s="1"/>
  <c r="R984" i="1" s="1"/>
  <c r="R985" i="1" s="1"/>
  <c r="R986" i="1" s="1"/>
  <c r="R987" i="1" s="1"/>
  <c r="R988" i="1" s="1"/>
  <c r="R989" i="1" s="1"/>
  <c r="R990" i="1" s="1"/>
  <c r="R991" i="1" s="1"/>
  <c r="R992" i="1" s="1"/>
  <c r="R993" i="1" s="1"/>
  <c r="R994" i="1" s="1"/>
  <c r="Q909" i="1"/>
  <c r="Q867" i="1"/>
  <c r="Q858" i="1"/>
  <c r="Q824" i="1"/>
  <c r="Q753" i="1"/>
  <c r="Q730" i="1"/>
  <c r="Q713" i="1"/>
  <c r="Q692" i="1"/>
  <c r="Q581" i="1"/>
  <c r="Q569" i="1"/>
  <c r="Q552" i="1"/>
  <c r="Q532" i="1"/>
  <c r="Q522" i="1"/>
  <c r="Q518" i="1"/>
  <c r="Q472" i="1"/>
  <c r="Q427" i="1"/>
  <c r="Q404" i="1"/>
  <c r="Q391" i="1"/>
  <c r="Q385" i="1"/>
  <c r="Q355" i="1"/>
  <c r="Q351" i="1"/>
  <c r="Q297" i="1"/>
  <c r="Q285" i="1"/>
  <c r="Q165" i="1"/>
  <c r="R146" i="1"/>
  <c r="Q147" i="1"/>
  <c r="Q130" i="1"/>
  <c r="Q119" i="1"/>
  <c r="Q106" i="1"/>
  <c r="Q87" i="1"/>
  <c r="R21" i="1"/>
  <c r="Q22" i="1"/>
  <c r="Q910" i="1" l="1"/>
  <c r="Q868" i="1"/>
  <c r="Q859" i="1"/>
  <c r="Q590" i="1"/>
  <c r="Q386" i="1"/>
  <c r="Q356" i="1"/>
  <c r="Q298" i="1"/>
  <c r="R147" i="1"/>
  <c r="R148" i="1" s="1"/>
  <c r="R149" i="1" s="1"/>
  <c r="R150" i="1" s="1"/>
  <c r="R151" i="1" s="1"/>
  <c r="R152" i="1" s="1"/>
  <c r="R153" i="1" s="1"/>
  <c r="R154" i="1" s="1"/>
  <c r="R155" i="1" s="1"/>
  <c r="R156" i="1" s="1"/>
  <c r="R157" i="1" s="1"/>
  <c r="R158" i="1" s="1"/>
  <c r="R159" i="1" s="1"/>
  <c r="R160" i="1" s="1"/>
  <c r="R161" i="1" s="1"/>
  <c r="R162" i="1" s="1"/>
  <c r="R163" i="1" s="1"/>
  <c r="R164" i="1" s="1"/>
  <c r="R165" i="1" s="1"/>
  <c r="R166" i="1" s="1"/>
  <c r="R167" i="1" s="1"/>
  <c r="R168" i="1" s="1"/>
  <c r="R169" i="1" s="1"/>
  <c r="R170" i="1" s="1"/>
  <c r="R171" i="1" s="1"/>
  <c r="R172" i="1" s="1"/>
  <c r="R173" i="1" s="1"/>
  <c r="R174" i="1" s="1"/>
  <c r="R175" i="1" s="1"/>
  <c r="R176" i="1" s="1"/>
  <c r="R177" i="1" s="1"/>
  <c r="R178" i="1" s="1"/>
  <c r="R179" i="1" s="1"/>
  <c r="R180" i="1" s="1"/>
  <c r="R181" i="1" s="1"/>
  <c r="R182" i="1" s="1"/>
  <c r="R183" i="1" s="1"/>
  <c r="R184" i="1" s="1"/>
  <c r="R185" i="1" s="1"/>
  <c r="R186" i="1" s="1"/>
  <c r="R187" i="1" s="1"/>
  <c r="R188" i="1" s="1"/>
  <c r="R189" i="1" s="1"/>
  <c r="R190" i="1" s="1"/>
  <c r="R191" i="1" s="1"/>
  <c r="R192" i="1" s="1"/>
  <c r="R193" i="1" s="1"/>
  <c r="R194" i="1" s="1"/>
  <c r="R195" i="1" s="1"/>
  <c r="R196" i="1" s="1"/>
  <c r="R197" i="1" s="1"/>
  <c r="R198" i="1" s="1"/>
  <c r="R199" i="1" s="1"/>
  <c r="R200" i="1" s="1"/>
  <c r="R201" i="1" s="1"/>
  <c r="R202" i="1" s="1"/>
  <c r="R203" i="1" s="1"/>
  <c r="R204" i="1" s="1"/>
  <c r="R205" i="1" s="1"/>
  <c r="R206" i="1" s="1"/>
  <c r="R207" i="1" s="1"/>
  <c r="R208" i="1" s="1"/>
  <c r="R209" i="1" s="1"/>
  <c r="R210" i="1" s="1"/>
  <c r="R211" i="1" s="1"/>
  <c r="R212" i="1" s="1"/>
  <c r="R213" i="1" s="1"/>
  <c r="R214" i="1" s="1"/>
  <c r="R215" i="1" s="1"/>
  <c r="R216" i="1" s="1"/>
  <c r="R217" i="1" s="1"/>
  <c r="R218" i="1" s="1"/>
  <c r="R219" i="1" s="1"/>
  <c r="R220" i="1" s="1"/>
  <c r="R221" i="1" s="1"/>
  <c r="R222" i="1" s="1"/>
  <c r="R223" i="1" s="1"/>
  <c r="R224" i="1" s="1"/>
  <c r="R225" i="1" s="1"/>
  <c r="R226" i="1" s="1"/>
  <c r="R227" i="1" s="1"/>
  <c r="R228" i="1" s="1"/>
  <c r="R229" i="1" s="1"/>
  <c r="R230" i="1" s="1"/>
  <c r="R231" i="1" s="1"/>
  <c r="R232" i="1" s="1"/>
  <c r="R233" i="1" s="1"/>
  <c r="R234" i="1" s="1"/>
  <c r="R235" i="1" s="1"/>
  <c r="R236" i="1" s="1"/>
  <c r="R237" i="1" s="1"/>
  <c r="R238" i="1" s="1"/>
  <c r="R239" i="1" s="1"/>
  <c r="R240" i="1" s="1"/>
  <c r="R241" i="1" s="1"/>
  <c r="R242" i="1" s="1"/>
  <c r="R243" i="1" s="1"/>
  <c r="R244" i="1" s="1"/>
  <c r="R245" i="1" s="1"/>
  <c r="R246" i="1" s="1"/>
  <c r="R247" i="1" s="1"/>
  <c r="R248" i="1" s="1"/>
  <c r="R249" i="1" s="1"/>
  <c r="R250" i="1" s="1"/>
  <c r="R251" i="1" s="1"/>
  <c r="R252" i="1" s="1"/>
  <c r="R253" i="1" s="1"/>
  <c r="R254" i="1" s="1"/>
  <c r="R255" i="1" s="1"/>
  <c r="R256" i="1" s="1"/>
  <c r="R257" i="1" s="1"/>
  <c r="R258" i="1" s="1"/>
  <c r="R259" i="1" s="1"/>
  <c r="R260" i="1" s="1"/>
  <c r="R261" i="1" s="1"/>
  <c r="R262" i="1" s="1"/>
  <c r="R263" i="1" s="1"/>
  <c r="R264" i="1" s="1"/>
  <c r="R265" i="1" s="1"/>
  <c r="R266" i="1" s="1"/>
  <c r="R267" i="1" s="1"/>
  <c r="R268" i="1" s="1"/>
  <c r="R269" i="1" s="1"/>
  <c r="R270" i="1" s="1"/>
  <c r="R271" i="1" s="1"/>
  <c r="R272" i="1" s="1"/>
  <c r="R273" i="1" s="1"/>
  <c r="R274" i="1" s="1"/>
  <c r="R275" i="1" s="1"/>
  <c r="R276" i="1" s="1"/>
  <c r="R277" i="1" s="1"/>
  <c r="R278" i="1" s="1"/>
  <c r="R279" i="1" s="1"/>
  <c r="R280" i="1" s="1"/>
  <c r="R281" i="1" s="1"/>
  <c r="R282" i="1" s="1"/>
  <c r="R283" i="1" s="1"/>
  <c r="R284" i="1" s="1"/>
  <c r="R285" i="1" s="1"/>
  <c r="R286" i="1" s="1"/>
  <c r="R287" i="1" s="1"/>
  <c r="R288" i="1" s="1"/>
  <c r="R289" i="1" s="1"/>
  <c r="R290" i="1" s="1"/>
  <c r="R291" i="1" s="1"/>
  <c r="R292" i="1" s="1"/>
  <c r="R293" i="1" s="1"/>
  <c r="R294" i="1" s="1"/>
  <c r="R295" i="1" s="1"/>
  <c r="R296" i="1" s="1"/>
  <c r="R297" i="1" s="1"/>
  <c r="Q88" i="1"/>
  <c r="R22" i="1"/>
  <c r="R26" i="1" s="1"/>
  <c r="R27" i="1" s="1"/>
  <c r="R28" i="1" s="1"/>
  <c r="R24" i="1" s="1"/>
  <c r="R25" i="1" s="1"/>
  <c r="R23" i="1" s="1"/>
  <c r="R29" i="1" s="1"/>
  <c r="R31" i="1" s="1"/>
  <c r="R32" i="1" s="1"/>
  <c r="R34" i="1" s="1"/>
  <c r="R35" i="1" s="1"/>
  <c r="R36" i="1" s="1"/>
  <c r="R33" i="1" s="1"/>
  <c r="R40" i="1" s="1"/>
  <c r="R41" i="1" s="1"/>
  <c r="R37" i="1" s="1"/>
  <c r="R38" i="1" s="1"/>
  <c r="R39" i="1" s="1"/>
  <c r="R42" i="1" s="1"/>
  <c r="R43" i="1" s="1"/>
  <c r="R45" i="1" s="1"/>
  <c r="R44" i="1" s="1"/>
  <c r="R46" i="1" s="1"/>
  <c r="R47" i="1" s="1"/>
  <c r="R48" i="1" s="1"/>
  <c r="R49" i="1" s="1"/>
  <c r="R50" i="1" s="1"/>
  <c r="R51" i="1" s="1"/>
  <c r="R54" i="1" s="1"/>
  <c r="R55" i="1" s="1"/>
  <c r="R56" i="1" s="1"/>
  <c r="R57" i="1" s="1"/>
  <c r="R52" i="1" s="1"/>
  <c r="R53" i="1" s="1"/>
  <c r="R58" i="1" s="1"/>
  <c r="R59" i="1" s="1"/>
  <c r="R60" i="1" s="1"/>
  <c r="R62" i="1" s="1"/>
  <c r="R63" i="1" s="1"/>
  <c r="R61" i="1" s="1"/>
  <c r="R64" i="1" s="1"/>
  <c r="R66" i="1" s="1"/>
  <c r="R67" i="1" s="1"/>
  <c r="R65" i="1" s="1"/>
  <c r="R68" i="1" s="1"/>
  <c r="R70" i="1" s="1"/>
  <c r="R71" i="1" s="1"/>
  <c r="R69" i="1" s="1"/>
  <c r="R72" i="1" s="1"/>
  <c r="R73" i="1" s="1"/>
  <c r="R74" i="1" s="1"/>
  <c r="R75" i="1" s="1"/>
  <c r="R76" i="1" s="1"/>
  <c r="R77" i="1" s="1"/>
  <c r="R78" i="1" s="1"/>
  <c r="R79" i="1" s="1"/>
  <c r="R80" i="1" s="1"/>
  <c r="R81" i="1" s="1"/>
  <c r="R82" i="1" s="1"/>
  <c r="R83" i="1" s="1"/>
  <c r="R84" i="1" s="1"/>
  <c r="R85" i="1" s="1"/>
  <c r="R86" i="1" s="1"/>
  <c r="R87" i="1" s="1"/>
  <c r="Q869" i="1" l="1"/>
  <c r="Q860" i="1"/>
  <c r="R298" i="1"/>
  <c r="R299" i="1" s="1"/>
  <c r="R300" i="1" s="1"/>
  <c r="R301" i="1" s="1"/>
  <c r="R302" i="1" s="1"/>
  <c r="R303" i="1" s="1"/>
  <c r="R304" i="1" s="1"/>
  <c r="R305" i="1" s="1"/>
  <c r="R306" i="1" s="1"/>
  <c r="R307" i="1" s="1"/>
  <c r="R308" i="1" s="1"/>
  <c r="R309" i="1" s="1"/>
  <c r="R310" i="1" s="1"/>
  <c r="R311" i="1" s="1"/>
  <c r="R312" i="1" s="1"/>
  <c r="R313" i="1" s="1"/>
  <c r="R314" i="1" s="1"/>
  <c r="R315" i="1" s="1"/>
  <c r="R316" i="1" s="1"/>
  <c r="R317" i="1" s="1"/>
  <c r="R318" i="1" s="1"/>
  <c r="R319" i="1" s="1"/>
  <c r="R320" i="1" s="1"/>
  <c r="R321" i="1" s="1"/>
  <c r="R322" i="1" s="1"/>
  <c r="R323" i="1" s="1"/>
  <c r="R324" i="1" s="1"/>
  <c r="R325" i="1" s="1"/>
  <c r="R326" i="1" s="1"/>
  <c r="R327" i="1" s="1"/>
  <c r="R328" i="1" s="1"/>
  <c r="R329" i="1" s="1"/>
  <c r="R330" i="1" s="1"/>
  <c r="R331" i="1" s="1"/>
  <c r="R332" i="1" s="1"/>
  <c r="R333" i="1" s="1"/>
  <c r="R334" i="1" s="1"/>
  <c r="R335" i="1" s="1"/>
  <c r="R336" i="1" s="1"/>
  <c r="R337" i="1" s="1"/>
  <c r="R338" i="1" s="1"/>
  <c r="R339" i="1" s="1"/>
  <c r="R340" i="1" s="1"/>
  <c r="R341" i="1" s="1"/>
  <c r="R342" i="1" s="1"/>
  <c r="R343" i="1" s="1"/>
  <c r="R344" i="1" s="1"/>
  <c r="R345" i="1" s="1"/>
  <c r="R346" i="1" s="1"/>
  <c r="R347" i="1" s="1"/>
  <c r="R348" i="1" s="1"/>
  <c r="R349" i="1" s="1"/>
  <c r="R350" i="1" s="1"/>
  <c r="R351" i="1" s="1"/>
  <c r="R352" i="1" s="1"/>
  <c r="R353" i="1" s="1"/>
  <c r="R354" i="1" s="1"/>
  <c r="R355" i="1" s="1"/>
  <c r="R356" i="1" s="1"/>
  <c r="R357" i="1" s="1"/>
  <c r="R358" i="1" s="1"/>
  <c r="R359" i="1" s="1"/>
  <c r="R360" i="1" s="1"/>
  <c r="R361" i="1" s="1"/>
  <c r="R362" i="1" s="1"/>
  <c r="R363" i="1" s="1"/>
  <c r="R364" i="1" s="1"/>
  <c r="R365" i="1" s="1"/>
  <c r="R366" i="1" s="1"/>
  <c r="R88" i="1"/>
  <c r="R89" i="1" s="1"/>
  <c r="R90" i="1" s="1"/>
  <c r="R91" i="1" s="1"/>
  <c r="R94" i="1" s="1"/>
  <c r="R95" i="1" s="1"/>
  <c r="R92" i="1" s="1"/>
  <c r="R93" i="1" s="1"/>
  <c r="R96" i="1" s="1"/>
  <c r="R97" i="1" s="1"/>
  <c r="R98" i="1" s="1"/>
  <c r="R99" i="1" s="1"/>
  <c r="R100" i="1" s="1"/>
  <c r="R101" i="1" s="1"/>
  <c r="R102" i="1" s="1"/>
  <c r="R103" i="1" s="1"/>
  <c r="R104" i="1" s="1"/>
  <c r="R105" i="1" s="1"/>
  <c r="R106" i="1" s="1"/>
  <c r="R107" i="1" s="1"/>
  <c r="R108" i="1" s="1"/>
  <c r="R109" i="1" s="1"/>
  <c r="R110" i="1" s="1"/>
  <c r="R111" i="1" s="1"/>
  <c r="R112" i="1" s="1"/>
  <c r="R113" i="1" s="1"/>
  <c r="R114" i="1" s="1"/>
  <c r="R115" i="1" s="1"/>
  <c r="R116" i="1" s="1"/>
  <c r="R117" i="1" s="1"/>
  <c r="R118" i="1" s="1"/>
  <c r="R119" i="1" s="1"/>
  <c r="R120" i="1" s="1"/>
  <c r="R121" i="1" s="1"/>
  <c r="R122" i="1" s="1"/>
  <c r="R123" i="1" s="1"/>
  <c r="R124" i="1" s="1"/>
  <c r="R125" i="1" s="1"/>
  <c r="R126" i="1" s="1"/>
  <c r="R127" i="1" s="1"/>
  <c r="R128" i="1" s="1"/>
  <c r="R129" i="1" s="1"/>
  <c r="R130" i="1" s="1"/>
  <c r="R131" i="1" s="1"/>
  <c r="R132" i="1" s="1"/>
  <c r="R133" i="1" s="1"/>
  <c r="R134" i="1" s="1"/>
  <c r="R138" i="1" s="1"/>
  <c r="R139" i="1" s="1"/>
  <c r="R135" i="1" s="1"/>
  <c r="R136" i="1" s="1"/>
  <c r="R137" i="1" s="1"/>
  <c r="R140" i="1" s="1"/>
  <c r="R143" i="1" s="1"/>
  <c r="R368" i="1" l="1"/>
  <c r="R369" i="1" s="1"/>
  <c r="R370" i="1" s="1"/>
  <c r="R371" i="1" s="1"/>
  <c r="R372" i="1" s="1"/>
  <c r="R373" i="1" s="1"/>
  <c r="R374" i="1" s="1"/>
  <c r="R375" i="1" s="1"/>
  <c r="R377" i="1" s="1"/>
  <c r="R376" i="1" s="1"/>
  <c r="R379" i="1" s="1"/>
  <c r="R378" i="1" s="1"/>
  <c r="R380" i="1" s="1"/>
  <c r="R381" i="1" s="1"/>
  <c r="R382" i="1" s="1"/>
  <c r="R383" i="1" s="1"/>
  <c r="R384" i="1" s="1"/>
  <c r="R385" i="1" s="1"/>
  <c r="R386" i="1" s="1"/>
  <c r="R387" i="1" s="1"/>
  <c r="R388" i="1" s="1"/>
  <c r="R389" i="1" s="1"/>
  <c r="R390" i="1" s="1"/>
  <c r="R391" i="1" s="1"/>
  <c r="R392" i="1" s="1"/>
  <c r="R393" i="1" s="1"/>
  <c r="R394" i="1" s="1"/>
  <c r="R395" i="1" s="1"/>
  <c r="R396" i="1" s="1"/>
  <c r="R397" i="1" s="1"/>
  <c r="R400" i="1" s="1"/>
  <c r="R401" i="1" s="1"/>
  <c r="R402" i="1" s="1"/>
  <c r="R398" i="1" s="1"/>
  <c r="R399" i="1" s="1"/>
  <c r="R403" i="1" s="1"/>
  <c r="R404" i="1" s="1"/>
  <c r="R405" i="1" s="1"/>
  <c r="R406" i="1" s="1"/>
  <c r="R407" i="1" s="1"/>
  <c r="R408" i="1" s="1"/>
  <c r="R409" i="1" s="1"/>
  <c r="R410" i="1" s="1"/>
  <c r="R411" i="1" s="1"/>
  <c r="R412" i="1" s="1"/>
  <c r="R413" i="1" s="1"/>
  <c r="R414" i="1" s="1"/>
  <c r="R415" i="1" s="1"/>
  <c r="R416" i="1" s="1"/>
  <c r="R417" i="1" s="1"/>
  <c r="R418" i="1" s="1"/>
  <c r="R421" i="1" s="1"/>
  <c r="R419" i="1" s="1"/>
  <c r="R420" i="1" s="1"/>
  <c r="R424" i="1" s="1"/>
  <c r="R425" i="1" s="1"/>
  <c r="R422" i="1" s="1"/>
  <c r="R423" i="1" s="1"/>
  <c r="R426" i="1" s="1"/>
  <c r="R427" i="1" s="1"/>
  <c r="R428" i="1" s="1"/>
  <c r="R429" i="1" s="1"/>
  <c r="R430" i="1" s="1"/>
  <c r="R431" i="1" s="1"/>
  <c r="R432" i="1" s="1"/>
  <c r="R435" i="1" s="1"/>
  <c r="R433" i="1" s="1"/>
  <c r="R434" i="1" s="1"/>
  <c r="R436" i="1" s="1"/>
  <c r="R440" i="1" s="1"/>
  <c r="R441" i="1" s="1"/>
  <c r="R442" i="1" s="1"/>
  <c r="R437" i="1" s="1"/>
  <c r="R439" i="1" s="1"/>
  <c r="R438" i="1" s="1"/>
  <c r="R443" i="1" s="1"/>
  <c r="R444" i="1" s="1"/>
  <c r="R445" i="1" s="1"/>
  <c r="R446" i="1" s="1"/>
  <c r="R447" i="1" s="1"/>
  <c r="R448" i="1" s="1"/>
  <c r="R449" i="1" s="1"/>
  <c r="R450" i="1" s="1"/>
  <c r="R451" i="1" s="1"/>
  <c r="R452" i="1" s="1"/>
  <c r="R453" i="1" s="1"/>
  <c r="R454" i="1" s="1"/>
  <c r="R455" i="1" s="1"/>
  <c r="R456" i="1" s="1"/>
  <c r="R457" i="1" s="1"/>
  <c r="R460" i="1" s="1"/>
  <c r="R461" i="1" s="1"/>
  <c r="R458" i="1" s="1"/>
  <c r="R459" i="1" s="1"/>
  <c r="R462" i="1" s="1"/>
  <c r="R463" i="1" s="1"/>
  <c r="R464" i="1" s="1"/>
  <c r="R465" i="1" s="1"/>
  <c r="R466" i="1" s="1"/>
  <c r="R467" i="1" s="1"/>
  <c r="R468" i="1" s="1"/>
  <c r="R469" i="1" s="1"/>
  <c r="R470" i="1" s="1"/>
  <c r="R471" i="1" s="1"/>
  <c r="R472" i="1" s="1"/>
  <c r="R473" i="1" s="1"/>
  <c r="R474" i="1" s="1"/>
  <c r="R475" i="1" s="1"/>
  <c r="R476" i="1" s="1"/>
  <c r="R477" i="1" s="1"/>
  <c r="R478" i="1" s="1"/>
  <c r="R479" i="1" s="1"/>
  <c r="R480" i="1" s="1"/>
  <c r="R481" i="1" s="1"/>
  <c r="R482" i="1" s="1"/>
  <c r="R483" i="1" s="1"/>
  <c r="R484" i="1" s="1"/>
  <c r="R485" i="1" s="1"/>
  <c r="R487" i="1" s="1"/>
  <c r="R486" i="1" s="1"/>
  <c r="R488" i="1" s="1"/>
  <c r="R489" i="1" s="1"/>
  <c r="R490" i="1" s="1"/>
  <c r="R491" i="1" s="1"/>
  <c r="R492" i="1" s="1"/>
  <c r="R493" i="1" s="1"/>
  <c r="R494" i="1" s="1"/>
  <c r="R495" i="1" s="1"/>
  <c r="R496" i="1" s="1"/>
  <c r="R497" i="1" s="1"/>
  <c r="R498" i="1" s="1"/>
  <c r="R499" i="1" s="1"/>
  <c r="R503" i="1" s="1"/>
  <c r="R504" i="1" s="1"/>
  <c r="R501" i="1" s="1"/>
  <c r="R500" i="1" s="1"/>
  <c r="R502" i="1" s="1"/>
  <c r="R505" i="1" s="1"/>
  <c r="R506" i="1" s="1"/>
  <c r="R507" i="1" s="1"/>
  <c r="R508" i="1" s="1"/>
  <c r="R509" i="1" s="1"/>
  <c r="R510" i="1" s="1"/>
  <c r="R511" i="1" s="1"/>
  <c r="R512" i="1" s="1"/>
  <c r="R513" i="1" s="1"/>
  <c r="R514" i="1" s="1"/>
  <c r="R515" i="1" s="1"/>
  <c r="R516" i="1" s="1"/>
  <c r="R517" i="1" s="1"/>
  <c r="R518" i="1" s="1"/>
  <c r="R519" i="1" s="1"/>
  <c r="R520" i="1" s="1"/>
  <c r="R521" i="1" s="1"/>
  <c r="R522" i="1" s="1"/>
  <c r="R523" i="1" s="1"/>
  <c r="R524" i="1" s="1"/>
  <c r="R525" i="1" s="1"/>
  <c r="R527" i="1" s="1"/>
  <c r="R526" i="1" s="1"/>
  <c r="R528" i="1" s="1"/>
  <c r="R529" i="1" s="1"/>
  <c r="R530" i="1" s="1"/>
  <c r="R531" i="1" s="1"/>
  <c r="R532" i="1" s="1"/>
  <c r="R533" i="1" s="1"/>
  <c r="R534" i="1" s="1"/>
  <c r="R535" i="1" s="1"/>
  <c r="R536" i="1" s="1"/>
  <c r="R537" i="1" s="1"/>
  <c r="R538" i="1" s="1"/>
  <c r="R539" i="1" s="1"/>
  <c r="R540" i="1" s="1"/>
  <c r="R541" i="1" s="1"/>
  <c r="R542" i="1" s="1"/>
  <c r="R543" i="1" s="1"/>
  <c r="R544" i="1" s="1"/>
  <c r="R545" i="1" s="1"/>
  <c r="R546" i="1" s="1"/>
  <c r="R547" i="1" s="1"/>
  <c r="R548" i="1" s="1"/>
  <c r="R549" i="1" s="1"/>
  <c r="R550" i="1" s="1"/>
  <c r="R551" i="1" s="1"/>
  <c r="R552" i="1" s="1"/>
  <c r="R553" i="1" s="1"/>
  <c r="R554" i="1" s="1"/>
  <c r="R555" i="1" s="1"/>
  <c r="R556" i="1" s="1"/>
  <c r="R557" i="1" s="1"/>
  <c r="R560" i="1" s="1"/>
  <c r="R558" i="1" s="1"/>
  <c r="R559" i="1" s="1"/>
  <c r="R561" i="1" s="1"/>
  <c r="R562" i="1" s="1"/>
  <c r="R565" i="1" s="1"/>
  <c r="R563" i="1" s="1"/>
  <c r="R564" i="1" s="1"/>
  <c r="R566" i="1" s="1"/>
  <c r="R569" i="1" s="1"/>
  <c r="R570" i="1" s="1"/>
  <c r="R571" i="1" s="1"/>
  <c r="R584" i="1" s="1"/>
  <c r="R585" i="1" s="1"/>
  <c r="R582" i="1" s="1"/>
  <c r="R583" i="1" s="1"/>
  <c r="R588" i="1" s="1"/>
  <c r="R589" i="1" s="1"/>
  <c r="R586" i="1" s="1"/>
  <c r="R587" i="1" s="1"/>
  <c r="R572" i="1" s="1"/>
  <c r="R573" i="1" s="1"/>
  <c r="R574" i="1" s="1"/>
  <c r="R577" i="1" s="1"/>
  <c r="R576" i="1" s="1"/>
  <c r="R578" i="1" s="1"/>
  <c r="R579" i="1" s="1"/>
  <c r="R580" i="1" s="1"/>
  <c r="R581" i="1" s="1"/>
  <c r="R590" i="1" s="1"/>
  <c r="R591" i="1" s="1"/>
  <c r="R592" i="1" s="1"/>
  <c r="R593" i="1" s="1"/>
  <c r="R594" i="1" s="1"/>
  <c r="R595" i="1" s="1"/>
  <c r="R596" i="1" s="1"/>
  <c r="R597" i="1" s="1"/>
  <c r="R598" i="1" s="1"/>
  <c r="R599" i="1" s="1"/>
  <c r="R600" i="1" s="1"/>
  <c r="R602" i="1" s="1"/>
  <c r="R603" i="1" s="1"/>
  <c r="R601" i="1" s="1"/>
  <c r="R604" i="1" s="1"/>
  <c r="R605" i="1" s="1"/>
  <c r="R608" i="1" s="1"/>
  <c r="R609" i="1" s="1"/>
  <c r="R610" i="1" s="1"/>
  <c r="R606" i="1" s="1"/>
  <c r="R607" i="1" s="1"/>
  <c r="R611" i="1" s="1"/>
  <c r="R612" i="1" s="1"/>
  <c r="R613" i="1" s="1"/>
  <c r="R614" i="1" s="1"/>
  <c r="R616" i="1" s="1"/>
  <c r="R617" i="1" s="1"/>
  <c r="R615" i="1" s="1"/>
  <c r="R618" i="1" s="1"/>
  <c r="R619" i="1" s="1"/>
  <c r="R620" i="1" s="1"/>
  <c r="R621" i="1" s="1"/>
  <c r="R622" i="1" s="1"/>
  <c r="R623" i="1" s="1"/>
  <c r="R624" i="1" s="1"/>
  <c r="R625" i="1" s="1"/>
  <c r="R626" i="1" s="1"/>
  <c r="R627" i="1" s="1"/>
  <c r="R628" i="1" s="1"/>
  <c r="R629" i="1" s="1"/>
  <c r="R630" i="1" s="1"/>
  <c r="R631" i="1" s="1"/>
  <c r="R632" i="1" s="1"/>
  <c r="R633" i="1" s="1"/>
  <c r="R634" i="1" s="1"/>
  <c r="R635" i="1" s="1"/>
  <c r="R636" i="1" s="1"/>
  <c r="R637" i="1" s="1"/>
  <c r="R638" i="1" s="1"/>
  <c r="R639" i="1" s="1"/>
  <c r="R640" i="1" s="1"/>
  <c r="R641" i="1" s="1"/>
  <c r="R642" i="1" s="1"/>
  <c r="R643" i="1" s="1"/>
  <c r="R644" i="1" s="1"/>
  <c r="R646" i="1" s="1"/>
  <c r="R645" i="1" s="1"/>
  <c r="R647" i="1" s="1"/>
  <c r="R648" i="1" s="1"/>
  <c r="R649" i="1" s="1"/>
  <c r="R650" i="1" s="1"/>
  <c r="R651" i="1" s="1"/>
  <c r="R653" i="1" s="1"/>
  <c r="R652" i="1" s="1"/>
  <c r="R654" i="1" s="1"/>
  <c r="R655" i="1" s="1"/>
  <c r="R656" i="1" s="1"/>
  <c r="R657" i="1" s="1"/>
  <c r="R658" i="1" s="1"/>
  <c r="R660" i="1" s="1"/>
  <c r="R661" i="1" s="1"/>
  <c r="R659" i="1" s="1"/>
  <c r="R662" i="1" s="1"/>
  <c r="R663" i="1" s="1"/>
  <c r="R664" i="1" s="1"/>
  <c r="R665" i="1" s="1"/>
  <c r="R666" i="1" s="1"/>
  <c r="R667" i="1" s="1"/>
  <c r="R668" i="1" s="1"/>
  <c r="R669" i="1" s="1"/>
  <c r="R670" i="1" s="1"/>
  <c r="R671" i="1" s="1"/>
  <c r="R672" i="1" s="1"/>
  <c r="R673" i="1" s="1"/>
  <c r="R674" i="1" s="1"/>
  <c r="R675" i="1" s="1"/>
  <c r="R676" i="1" s="1"/>
  <c r="R677" i="1" s="1"/>
  <c r="R678" i="1" s="1"/>
  <c r="R679" i="1" s="1"/>
  <c r="R680" i="1" s="1"/>
  <c r="R681" i="1" s="1"/>
  <c r="R682" i="1" s="1"/>
  <c r="R683" i="1" s="1"/>
  <c r="R684" i="1" s="1"/>
  <c r="R685" i="1" s="1"/>
  <c r="R686" i="1" s="1"/>
  <c r="R687" i="1" s="1"/>
  <c r="R688" i="1" s="1"/>
  <c r="R689" i="1" s="1"/>
  <c r="R690" i="1" s="1"/>
  <c r="R691" i="1" s="1"/>
  <c r="R692" i="1" s="1"/>
  <c r="R693" i="1" s="1"/>
  <c r="R694" i="1" s="1"/>
  <c r="R695" i="1" s="1"/>
  <c r="R696" i="1" s="1"/>
  <c r="R697" i="1" s="1"/>
  <c r="R698" i="1" s="1"/>
  <c r="R699" i="1" s="1"/>
  <c r="R700" i="1" s="1"/>
  <c r="R701" i="1" s="1"/>
  <c r="R702" i="1" s="1"/>
  <c r="R703" i="1" s="1"/>
  <c r="R704" i="1" s="1"/>
  <c r="R705" i="1" s="1"/>
  <c r="R706" i="1" s="1"/>
  <c r="R707" i="1" s="1"/>
  <c r="R708" i="1" s="1"/>
  <c r="R710" i="1" s="1"/>
  <c r="R711" i="1" s="1"/>
  <c r="R712" i="1" s="1"/>
  <c r="R713" i="1" s="1"/>
  <c r="R709" i="1" s="1"/>
  <c r="R714" i="1" s="1"/>
  <c r="R715" i="1" s="1"/>
  <c r="R717" i="1" s="1"/>
  <c r="R718" i="1" s="1"/>
  <c r="R716" i="1" s="1"/>
  <c r="R719" i="1" s="1"/>
  <c r="R720" i="1" s="1"/>
  <c r="R723" i="1" s="1"/>
  <c r="R724" i="1" s="1"/>
  <c r="R721" i="1" s="1"/>
  <c r="R722" i="1" s="1"/>
  <c r="R725" i="1" s="1"/>
  <c r="R726" i="1" s="1"/>
  <c r="R727" i="1" s="1"/>
  <c r="R728" i="1" s="1"/>
  <c r="R729" i="1" s="1"/>
  <c r="R730" i="1" s="1"/>
  <c r="R732" i="1" s="1"/>
  <c r="R736" i="1" s="1"/>
  <c r="R737" i="1" s="1"/>
  <c r="R738" i="1" s="1"/>
  <c r="R739" i="1" s="1"/>
  <c r="R740" i="1" s="1"/>
  <c r="R733" i="1" s="1"/>
  <c r="R734" i="1" s="1"/>
  <c r="R735" i="1" s="1"/>
  <c r="R741" i="1" s="1"/>
  <c r="R742" i="1" s="1"/>
  <c r="R743" i="1" s="1"/>
  <c r="R744" i="1" s="1"/>
  <c r="R747" i="1" s="1"/>
  <c r="R748" i="1" s="1"/>
  <c r="R745" i="1" s="1"/>
  <c r="R746" i="1" s="1"/>
  <c r="R749" i="1" s="1"/>
  <c r="R750" i="1" s="1"/>
  <c r="R751" i="1" s="1"/>
  <c r="R752" i="1" s="1"/>
  <c r="R753" i="1" s="1"/>
  <c r="R754" i="1" s="1"/>
  <c r="R755" i="1" s="1"/>
  <c r="R756" i="1" s="1"/>
  <c r="R757" i="1" s="1"/>
  <c r="R758" i="1" s="1"/>
  <c r="R759" i="1" s="1"/>
  <c r="R760" i="1" s="1"/>
  <c r="R761" i="1" s="1"/>
  <c r="R762" i="1" s="1"/>
  <c r="R763" i="1" s="1"/>
  <c r="R764" i="1" s="1"/>
  <c r="R765" i="1" s="1"/>
  <c r="R766" i="1" s="1"/>
  <c r="R767" i="1" s="1"/>
  <c r="R768" i="1" s="1"/>
  <c r="R769" i="1" s="1"/>
  <c r="R771" i="1" s="1"/>
  <c r="R770" i="1" s="1"/>
  <c r="R772" i="1" s="1"/>
  <c r="R773" i="1" s="1"/>
  <c r="R774" i="1" s="1"/>
  <c r="R775" i="1" s="1"/>
  <c r="R776" i="1" s="1"/>
  <c r="R777" i="1" s="1"/>
  <c r="R778" i="1" s="1"/>
  <c r="R779" i="1" s="1"/>
  <c r="R780" i="1" s="1"/>
  <c r="R781" i="1" s="1"/>
  <c r="R790" i="1" s="1"/>
  <c r="R789" i="1" s="1"/>
  <c r="R782" i="1" s="1"/>
  <c r="R783" i="1" s="1"/>
  <c r="R784" i="1" s="1"/>
  <c r="R785" i="1" s="1"/>
  <c r="R786" i="1" s="1"/>
  <c r="R788" i="1" s="1"/>
  <c r="R787" i="1" s="1"/>
  <c r="R791" i="1" s="1"/>
  <c r="R792" i="1" s="1"/>
  <c r="R793" i="1" s="1"/>
  <c r="R794" i="1" s="1"/>
  <c r="R795" i="1" s="1"/>
  <c r="R796" i="1" s="1"/>
  <c r="R797" i="1" s="1"/>
  <c r="R798" i="1" s="1"/>
  <c r="R799" i="1" s="1"/>
  <c r="R800" i="1" s="1"/>
  <c r="R801" i="1" s="1"/>
  <c r="R802" i="1" s="1"/>
  <c r="R803" i="1" s="1"/>
  <c r="R804" i="1" s="1"/>
  <c r="R805" i="1" s="1"/>
  <c r="R807" i="1" s="1"/>
  <c r="R806" i="1" s="1"/>
  <c r="R809" i="1" s="1"/>
  <c r="R810" i="1" s="1"/>
  <c r="R808" i="1" s="1"/>
  <c r="R811" i="1" s="1"/>
  <c r="R815" i="1" s="1"/>
  <c r="R816" i="1" s="1"/>
  <c r="R812" i="1" s="1"/>
  <c r="R813" i="1" s="1"/>
  <c r="R817" i="1" s="1"/>
  <c r="R818" i="1" s="1"/>
  <c r="R819" i="1" s="1"/>
  <c r="R825" i="1" s="1"/>
  <c r="R826" i="1" s="1"/>
  <c r="R827" i="1" s="1"/>
  <c r="R821" i="1" s="1"/>
  <c r="R822" i="1" s="1"/>
  <c r="R823" i="1" s="1"/>
  <c r="R824" i="1" s="1"/>
  <c r="R820" i="1" s="1"/>
  <c r="R833" i="1" s="1"/>
  <c r="R834" i="1" s="1"/>
  <c r="R835" i="1" s="1"/>
  <c r="R836" i="1" s="1"/>
  <c r="R828" i="1" s="1"/>
  <c r="R829" i="1" s="1"/>
  <c r="R830" i="1" s="1"/>
  <c r="R832" i="1" s="1"/>
  <c r="R831" i="1" s="1"/>
  <c r="R837" i="1" s="1"/>
  <c r="R838" i="1" s="1"/>
  <c r="R839" i="1" s="1"/>
  <c r="R844" i="1" s="1"/>
  <c r="R845" i="1" s="1"/>
  <c r="R840" i="1" s="1"/>
  <c r="R841" i="1" s="1"/>
  <c r="R842" i="1" s="1"/>
  <c r="R843" i="1" s="1"/>
  <c r="R846" i="1" s="1"/>
  <c r="R850" i="1" s="1"/>
  <c r="R851" i="1" s="1"/>
  <c r="R849" i="1" s="1"/>
  <c r="R847" i="1" s="1"/>
  <c r="R848" i="1" s="1"/>
  <c r="R852" i="1" s="1"/>
  <c r="R853" i="1" s="1"/>
  <c r="R854" i="1" s="1"/>
  <c r="R855" i="1" s="1"/>
  <c r="R856" i="1" s="1"/>
  <c r="R857" i="1" s="1"/>
  <c r="R858" i="1" s="1"/>
  <c r="R859" i="1" s="1"/>
  <c r="R860" i="1" s="1"/>
  <c r="R863" i="1" s="1"/>
  <c r="R861" i="1" s="1"/>
  <c r="R862" i="1" s="1"/>
  <c r="R864" i="1" s="1"/>
  <c r="R865" i="1" s="1"/>
  <c r="R866" i="1" s="1"/>
  <c r="R867" i="1" s="1"/>
  <c r="R868" i="1" s="1"/>
  <c r="R869" i="1" s="1"/>
  <c r="R872" i="1" s="1"/>
  <c r="R870" i="1" s="1"/>
  <c r="R871" i="1" s="1"/>
  <c r="R881" i="1" s="1"/>
  <c r="R874" i="1" s="1"/>
  <c r="R875" i="1" s="1"/>
  <c r="R876" i="1" s="1"/>
  <c r="R873" i="1" s="1"/>
  <c r="R877" i="1" s="1"/>
  <c r="R884" i="1" s="1"/>
  <c r="R885" i="1" s="1"/>
  <c r="R882" i="1" s="1"/>
  <c r="R883" i="1" s="1"/>
  <c r="R878" i="1" s="1"/>
  <c r="R879" i="1" s="1"/>
  <c r="R880" i="1" s="1"/>
  <c r="R886" i="1" s="1"/>
  <c r="R888" i="1" s="1"/>
  <c r="R889" i="1" s="1"/>
  <c r="R887" i="1" s="1"/>
  <c r="R890" i="1" s="1"/>
  <c r="R891" i="1" s="1"/>
  <c r="R892" i="1" s="1"/>
  <c r="R893" i="1" s="1"/>
  <c r="R894" i="1" s="1"/>
  <c r="R895" i="1" s="1"/>
  <c r="R896" i="1" s="1"/>
  <c r="R897" i="1" s="1"/>
  <c r="R899" i="1" s="1"/>
  <c r="R898" i="1" s="1"/>
  <c r="R900" i="1" s="1"/>
  <c r="R901" i="1" s="1"/>
  <c r="R902" i="1" s="1"/>
  <c r="R903" i="1" s="1"/>
  <c r="R904" i="1" s="1"/>
  <c r="R905" i="1" s="1"/>
  <c r="R906" i="1" s="1"/>
  <c r="R907" i="1" s="1"/>
  <c r="R908" i="1" s="1"/>
  <c r="R909" i="1" s="1"/>
  <c r="R910" i="1" s="1"/>
  <c r="R913" i="1" s="1"/>
  <c r="R914" i="1" s="1"/>
  <c r="R915" i="1" s="1"/>
  <c r="R911" i="1" s="1"/>
  <c r="R912" i="1" s="1"/>
  <c r="R916" i="1" s="1"/>
  <c r="R917" i="1" s="1"/>
  <c r="R918" i="1" s="1"/>
  <c r="R919" i="1" s="1"/>
  <c r="R920" i="1" s="1"/>
  <c r="R921" i="1" s="1"/>
  <c r="R922" i="1" s="1"/>
  <c r="R923" i="1" s="1"/>
  <c r="R924" i="1" s="1"/>
  <c r="R925" i="1" s="1"/>
  <c r="R936" i="1" s="1"/>
  <c r="R937" i="1" s="1"/>
  <c r="R938" i="1" s="1"/>
  <c r="R939" i="1" s="1"/>
  <c r="R940" i="1" s="1"/>
  <c r="R946" i="1" s="1"/>
  <c r="R949" i="1" s="1"/>
  <c r="R950" i="1" s="1"/>
  <c r="R947" i="1" s="1"/>
  <c r="R948" i="1" s="1"/>
  <c r="R941" i="1" s="1"/>
  <c r="R942" i="1" s="1"/>
  <c r="R943" i="1" s="1"/>
  <c r="R944" i="1" s="1"/>
  <c r="R945" i="1" s="1"/>
  <c r="R926" i="1" s="1"/>
  <c r="R927" i="1" s="1"/>
  <c r="R928" i="1" s="1"/>
  <c r="R930" i="1" s="1"/>
  <c r="R931" i="1" s="1"/>
  <c r="R932" i="1" s="1"/>
  <c r="R933" i="1" s="1"/>
  <c r="R934" i="1" s="1"/>
  <c r="R935" i="1" s="1"/>
  <c r="R929" i="1" s="1"/>
  <c r="R951" i="1" s="1"/>
  <c r="R952" i="1" s="1"/>
  <c r="R953" i="1" s="1"/>
  <c r="R954" i="1" s="1"/>
  <c r="R955" i="1" s="1"/>
  <c r="R956" i="1" s="1"/>
  <c r="R957" i="1" s="1"/>
  <c r="R958" i="1" s="1"/>
  <c r="R959" i="1" s="1"/>
  <c r="R367" i="1"/>
</calcChain>
</file>

<file path=xl/sharedStrings.xml><?xml version="1.0" encoding="utf-8"?>
<sst xmlns="http://schemas.openxmlformats.org/spreadsheetml/2006/main" count="6375" uniqueCount="3578">
  <si>
    <t xml:space="preserve">FÖRTECKNING ÖVER SVERIGES FÅGELTAXA </t>
  </si>
  <si>
    <t>VERSION 2026: FYND T.O.M. 2024</t>
  </si>
  <si>
    <t>[THE OFFICIAL SWEDISH BIRD LIST, VERSION 2026: RECORDS INCLUDING 2024]</t>
  </si>
  <si>
    <t xml:space="preserve">BirdLife Sveriges Förteckning över Sveriges fågeltaxa administreras gemensamt av Taxonomikommittén (TK) vad gäller systematik, taxonomi och namngivning, och Raritetskommittén (RK) för fynddata, nya taxa, status och kategorisering. Listan följer systematiken och taxonomin hos AviList (AviList Core Team 2025). Endast arter och underarter i kategori A–C utgör tillsammans Sveriges officiella fågellista. I detta dokument inkluderas dock även D- och E-arter, men listas separat. Se slutet av listan för förklaringar, förkortningar, fotnoter och referens till AviList. </t>
  </si>
  <si>
    <r>
      <rPr>
        <sz val="12"/>
        <color theme="1"/>
        <rFont val="Arial"/>
        <family val="2"/>
      </rPr>
      <t>Rekommenderad citering (BirdLife Sverige 2026) och referens: BirdLife Sverige: Taxonomikommittén och Raritetskommittén. 2026.</t>
    </r>
    <r>
      <rPr>
        <i/>
        <sz val="12"/>
        <color theme="1"/>
        <rFont val="Arial"/>
        <family val="2"/>
      </rPr>
      <t xml:space="preserve"> Förteckning över Sveriges fågeltaxa, version 2026: fynd t.o.m. 2024.</t>
    </r>
    <r>
      <rPr>
        <sz val="12"/>
        <color theme="1"/>
        <rFont val="Arial"/>
        <family val="2"/>
      </rPr>
      <t xml:space="preserve"> </t>
    </r>
  </si>
  <si>
    <r>
      <rPr>
        <sz val="12"/>
        <color theme="1"/>
        <rFont val="Arial"/>
        <family val="2"/>
      </rPr>
      <t xml:space="preserve">Nytt i denna version är två tillagda taxa utifrån nya fynd, båda i kategori A: </t>
    </r>
    <r>
      <rPr>
        <b/>
        <sz val="12"/>
        <color theme="1"/>
        <rFont val="Arial"/>
        <family val="2"/>
      </rPr>
      <t>rödögd vireo</t>
    </r>
    <r>
      <rPr>
        <sz val="12"/>
        <color theme="1"/>
        <rFont val="Arial"/>
        <family val="2"/>
      </rPr>
      <t xml:space="preserve"> </t>
    </r>
    <r>
      <rPr>
        <i/>
        <sz val="12"/>
        <color theme="1"/>
        <rFont val="Arial"/>
        <family val="2"/>
      </rPr>
      <t>Vireo olivaceus</t>
    </r>
    <r>
      <rPr>
        <sz val="12"/>
        <color theme="1"/>
        <rFont val="Arial"/>
        <family val="2"/>
      </rPr>
      <t xml:space="preserve"> och </t>
    </r>
    <r>
      <rPr>
        <b/>
        <sz val="12"/>
        <color theme="1"/>
        <rFont val="Arial"/>
        <family val="2"/>
      </rPr>
      <t>bergärtsångare</t>
    </r>
    <r>
      <rPr>
        <sz val="12"/>
        <color theme="1"/>
        <rFont val="Arial"/>
        <family val="2"/>
      </rPr>
      <t xml:space="preserve"> </t>
    </r>
    <r>
      <rPr>
        <i/>
        <sz val="12"/>
        <color theme="1"/>
        <rFont val="Arial"/>
        <family val="2"/>
      </rPr>
      <t>Curruca curruca althaea.</t>
    </r>
    <r>
      <rPr>
        <sz val="12"/>
        <color theme="1"/>
        <rFont val="Arial"/>
        <family val="2"/>
      </rPr>
      <t xml:space="preserve"> Ytterligare fyra arter i kategori E har lagts till som tidigare förbisetts: </t>
    </r>
    <r>
      <rPr>
        <b/>
        <sz val="12"/>
        <color theme="1"/>
        <rFont val="Arial"/>
        <family val="2"/>
      </rPr>
      <t>vitkindad bulbyl</t>
    </r>
    <r>
      <rPr>
        <sz val="12"/>
        <color theme="1"/>
        <rFont val="Arial"/>
        <family val="2"/>
      </rPr>
      <t xml:space="preserve"> </t>
    </r>
    <r>
      <rPr>
        <i/>
        <sz val="12"/>
        <color theme="1"/>
        <rFont val="Arial"/>
        <family val="2"/>
      </rPr>
      <t xml:space="preserve">Pycnonotus leucotis, </t>
    </r>
    <r>
      <rPr>
        <b/>
        <sz val="12"/>
        <color theme="1"/>
        <rFont val="Arial"/>
        <family val="2"/>
      </rPr>
      <t>guldfasan</t>
    </r>
    <r>
      <rPr>
        <sz val="12"/>
        <color theme="1"/>
        <rFont val="Arial"/>
        <family val="2"/>
      </rPr>
      <t xml:space="preserve"> </t>
    </r>
    <r>
      <rPr>
        <i/>
        <sz val="12"/>
        <color theme="1"/>
        <rFont val="Arial"/>
        <family val="2"/>
      </rPr>
      <t>Chrysolophus pictus</t>
    </r>
    <r>
      <rPr>
        <sz val="12"/>
        <color theme="1"/>
        <rFont val="Arial"/>
        <family val="2"/>
      </rPr>
      <t xml:space="preserve">, </t>
    </r>
    <r>
      <rPr>
        <b/>
        <sz val="12"/>
        <color theme="1"/>
        <rFont val="Arial"/>
        <family val="2"/>
      </rPr>
      <t>vitkronad sparv</t>
    </r>
    <r>
      <rPr>
        <sz val="12"/>
        <color theme="1"/>
        <rFont val="Arial"/>
        <family val="2"/>
      </rPr>
      <t xml:space="preserve"> </t>
    </r>
    <r>
      <rPr>
        <i/>
        <sz val="12"/>
        <color theme="1"/>
        <rFont val="Arial"/>
        <family val="2"/>
      </rPr>
      <t>Zonotrichia leucophrys</t>
    </r>
    <r>
      <rPr>
        <sz val="12"/>
        <color theme="1"/>
        <rFont val="Arial"/>
        <family val="2"/>
      </rPr>
      <t xml:space="preserve"> och </t>
    </r>
    <r>
      <rPr>
        <b/>
        <sz val="12"/>
        <color theme="1"/>
        <rFont val="Arial"/>
        <family val="2"/>
      </rPr>
      <t>röd kardinal</t>
    </r>
    <r>
      <rPr>
        <sz val="12"/>
        <color theme="1"/>
        <rFont val="Arial"/>
        <family val="2"/>
      </rPr>
      <t xml:space="preserve"> </t>
    </r>
    <r>
      <rPr>
        <i/>
        <sz val="12"/>
        <color theme="1"/>
        <rFont val="Arial"/>
        <family val="2"/>
      </rPr>
      <t>Cardinalis cardinalis</t>
    </r>
    <r>
      <rPr>
        <sz val="12"/>
        <color theme="1"/>
        <rFont val="Arial"/>
        <family val="2"/>
      </rPr>
      <t xml:space="preserve">. Vidare flyttas </t>
    </r>
    <r>
      <rPr>
        <b/>
        <sz val="12"/>
        <color theme="1"/>
        <rFont val="Arial"/>
        <family val="2"/>
      </rPr>
      <t>dvärgsnögås</t>
    </r>
    <r>
      <rPr>
        <sz val="12"/>
        <color theme="1"/>
        <rFont val="Arial"/>
        <family val="2"/>
      </rPr>
      <t xml:space="preserve"> från kategori D till A. Slutligen stryks </t>
    </r>
    <r>
      <rPr>
        <b/>
        <sz val="12"/>
        <color theme="1"/>
        <rFont val="Arial"/>
        <family val="2"/>
      </rPr>
      <t>tundrasvan</t>
    </r>
    <r>
      <rPr>
        <sz val="12"/>
        <color theme="1"/>
        <rFont val="Arial"/>
        <family val="2"/>
      </rPr>
      <t xml:space="preserve"> </t>
    </r>
    <r>
      <rPr>
        <i/>
        <sz val="12"/>
        <color theme="1"/>
        <rFont val="Arial"/>
        <family val="2"/>
      </rPr>
      <t>Cygnus columbianus columbianus</t>
    </r>
    <r>
      <rPr>
        <sz val="12"/>
        <color theme="1"/>
        <rFont val="Arial"/>
        <family val="2"/>
      </rPr>
      <t xml:space="preserve"> efter omvärdering av äldre fynd och den i Sverige påträffade underarten av minervauggla justeras till </t>
    </r>
    <r>
      <rPr>
        <i/>
        <sz val="12"/>
        <color theme="1"/>
        <rFont val="Arial"/>
        <family val="2"/>
      </rPr>
      <t xml:space="preserve">vidalii, </t>
    </r>
    <r>
      <rPr>
        <sz val="12"/>
        <color theme="1"/>
        <rFont val="Arial"/>
        <family val="2"/>
      </rPr>
      <t xml:space="preserve">med det svenska namnet västeuropeisk minervauggla. </t>
    </r>
  </si>
  <si>
    <r>
      <rPr>
        <i/>
        <sz val="12"/>
        <color theme="1"/>
        <rFont val="Arial"/>
        <family val="2"/>
      </rPr>
      <t xml:space="preserve">[The official list of birds recorded in Sweden is a collaboration between the Swedish Taxonomic Committee (STC), concerning systematics, taxonomy and names, and the Swedish Rarities Committee (SRC), concerning records, new taxa, status and categorization. The list follows the systematics in AviList (AviList Core Team 2025). Only taxa in categories A through C make up the official Swedish list, but species in categories D and E are also included below. See the end of the list for legend, footnotes, and reference to AviList. Recommended citation (BirdLife Sweden 2026) and reference: BirdLife Sweden: the Swedish Taxonomic Committee and the Swedish Rarities Committee. 2026. </t>
    </r>
    <r>
      <rPr>
        <sz val="12"/>
        <color theme="1"/>
        <rFont val="Arial"/>
        <family val="2"/>
      </rPr>
      <t>The official list of bird taxa in Sweden, version 2026: records including 2024</t>
    </r>
    <r>
      <rPr>
        <i/>
        <sz val="12"/>
        <color theme="1"/>
        <rFont val="Arial"/>
        <family val="2"/>
      </rPr>
      <t>.]</t>
    </r>
  </si>
  <si>
    <t>OFFICIELLA SVENSKA FÅGELLISTAN – KATEGORI A–C [THE OFFICIAL SWEDISH LIST – CATEGORIES A–C]</t>
  </si>
  <si>
    <t>RK</t>
  </si>
  <si>
    <t>KAT.</t>
  </si>
  <si>
    <t>STATUS</t>
  </si>
  <si>
    <t>FYND</t>
  </si>
  <si>
    <t>VETENSKAPLIGT NAMN</t>
  </si>
  <si>
    <r>
      <rPr>
        <sz val="10"/>
        <color rgb="FF2048FA"/>
        <rFont val="Arial"/>
        <family val="2"/>
      </rPr>
      <t>SVENSKT NAMN</t>
    </r>
  </si>
  <si>
    <t>ENGELSKT NAMN</t>
  </si>
  <si>
    <t>NOTER</t>
  </si>
  <si>
    <t>[See legend for these fields]</t>
  </si>
  <si>
    <t>[Scientific Name]</t>
  </si>
  <si>
    <t>[Swedish Name]</t>
  </si>
  <si>
    <t>[English Name]</t>
  </si>
  <si>
    <t>[Notes]</t>
  </si>
  <si>
    <t/>
  </si>
  <si>
    <t>ANSERIFORMES</t>
  </si>
  <si>
    <t>ANDFÅGLAR</t>
  </si>
  <si>
    <t>Anatidae</t>
  </si>
  <si>
    <t>änder</t>
  </si>
  <si>
    <t>Ducks, Swans, and Geese</t>
  </si>
  <si>
    <t>Oxyura jamaicensis</t>
  </si>
  <si>
    <t>amerikansk kopparand</t>
  </si>
  <si>
    <t>Ruddy Duck</t>
  </si>
  <si>
    <t>C</t>
  </si>
  <si>
    <t>R</t>
  </si>
  <si>
    <t xml:space="preserve">   Oxyura jamaicensis jamaicensis</t>
  </si>
  <si>
    <t xml:space="preserve">   nordlig amerikansk kopparand</t>
  </si>
  <si>
    <r>
      <rPr>
        <sz val="10"/>
        <color rgb="FFA6A6A6"/>
        <rFont val="Arial"/>
        <family val="2"/>
      </rPr>
      <t xml:space="preserve">   </t>
    </r>
    <r>
      <rPr>
        <sz val="9"/>
        <color rgb="FFA6A6A6"/>
        <rFont val="Arial"/>
        <family val="2"/>
      </rPr>
      <t>North American Ruddy Duck</t>
    </r>
  </si>
  <si>
    <t>Oxyura jamaicensis jamaicensis</t>
  </si>
  <si>
    <t>A</t>
  </si>
  <si>
    <t>H</t>
  </si>
  <si>
    <t>Cygnus olor</t>
  </si>
  <si>
    <t>knölsvan</t>
  </si>
  <si>
    <t>Mute Swan</t>
  </si>
  <si>
    <t>Cygnus columbianus</t>
  </si>
  <si>
    <t>mindre sångsvan</t>
  </si>
  <si>
    <t>Tundra Swan</t>
  </si>
  <si>
    <t>F</t>
  </si>
  <si>
    <t xml:space="preserve">   Cygnus columbianus bewickii</t>
  </si>
  <si>
    <r>
      <rPr>
        <sz val="9"/>
        <color rgb="FFA6A6A6"/>
        <rFont val="Arial"/>
        <family val="2"/>
      </rPr>
      <t xml:space="preserve">   vanlig mindre sångsvan</t>
    </r>
  </si>
  <si>
    <t xml:space="preserve">   Bewick’s Swan</t>
  </si>
  <si>
    <t>Cygnus columbianus bewickii</t>
  </si>
  <si>
    <t>Cygnus cygnus</t>
  </si>
  <si>
    <t>sångsvan</t>
  </si>
  <si>
    <t>Whooper Swan</t>
  </si>
  <si>
    <t>Branta bernicla</t>
  </si>
  <si>
    <t>prutgås</t>
  </si>
  <si>
    <t>Brant Goose</t>
  </si>
  <si>
    <t>T</t>
  </si>
  <si>
    <t xml:space="preserve">   Branta bernicla nigricans</t>
  </si>
  <si>
    <t xml:space="preserve">   svartbukig prutgås</t>
  </si>
  <si>
    <t xml:space="preserve">   Black-bellied Brant Goose</t>
  </si>
  <si>
    <t>Branta bernicla nigricans</t>
  </si>
  <si>
    <t xml:space="preserve">   Branta bernicla bernicla</t>
  </si>
  <si>
    <t xml:space="preserve">   mörkbukig prutgås</t>
  </si>
  <si>
    <t xml:space="preserve">   Dark-bellied Brant Goose</t>
  </si>
  <si>
    <t>Branta bernicla bernicla</t>
  </si>
  <si>
    <t xml:space="preserve">   Branta bernicla hrota</t>
  </si>
  <si>
    <t xml:space="preserve">   ljusbukig prutgås</t>
  </si>
  <si>
    <t xml:space="preserve">   Pale-bellied Brant Goose</t>
  </si>
  <si>
    <t>Branta bernicla hrota</t>
  </si>
  <si>
    <t>Branta ruficollis</t>
  </si>
  <si>
    <t>rödhalsad gås</t>
  </si>
  <si>
    <t>Red-breasted Goose</t>
  </si>
  <si>
    <t>Branta canadensis</t>
  </si>
  <si>
    <t>kanadagås</t>
  </si>
  <si>
    <t>Canada Goose</t>
  </si>
  <si>
    <t xml:space="preserve">   Branta canadensis canadensis</t>
  </si>
  <si>
    <r>
      <rPr>
        <sz val="9"/>
        <color rgb="FFA6A6A6"/>
        <rFont val="Arial"/>
        <family val="2"/>
      </rPr>
      <t xml:space="preserve">   östlig kanadagås</t>
    </r>
  </si>
  <si>
    <t xml:space="preserve">   Atlantic Canada Goose</t>
  </si>
  <si>
    <t>Branta canadensis canadensis</t>
  </si>
  <si>
    <t>Branta leucopsis</t>
  </si>
  <si>
    <t>vitkindad gås</t>
  </si>
  <si>
    <t>Barnacle Goose</t>
  </si>
  <si>
    <t>Branta hutchinsii</t>
  </si>
  <si>
    <t>polargås</t>
  </si>
  <si>
    <t>Cackling Goose</t>
  </si>
  <si>
    <t>X</t>
  </si>
  <si>
    <t xml:space="preserve">   Branta hutchinsii hutchinsii</t>
  </si>
  <si>
    <t xml:space="preserve">   nunavutpolargås</t>
  </si>
  <si>
    <r>
      <rPr>
        <sz val="10"/>
        <color rgb="FFA6A6A6"/>
        <rFont val="Arial"/>
        <family val="2"/>
      </rPr>
      <t xml:space="preserve">   </t>
    </r>
    <r>
      <rPr>
        <sz val="9"/>
        <color rgb="FFA6A6A6"/>
        <rFont val="Arial"/>
        <family val="2"/>
      </rPr>
      <t>Richardson’s Cackling Goose</t>
    </r>
  </si>
  <si>
    <t>Branta hutchinsii hutchinsii</t>
  </si>
  <si>
    <t>Anser indicus</t>
  </si>
  <si>
    <t>stripgås</t>
  </si>
  <si>
    <t>Bar-headed Goose</t>
  </si>
  <si>
    <t>Anser rossii</t>
  </si>
  <si>
    <t>dvärgsnögås</t>
  </si>
  <si>
    <t>Ross's Goose</t>
  </si>
  <si>
    <t>Ny</t>
  </si>
  <si>
    <t>Anser anser</t>
  </si>
  <si>
    <t>grågås</t>
  </si>
  <si>
    <t>Greylag Goose</t>
  </si>
  <si>
    <t xml:space="preserve">   Anser anser anser</t>
  </si>
  <si>
    <r>
      <rPr>
        <sz val="9"/>
        <color rgb="FFA6A6A6"/>
        <rFont val="Arial"/>
        <family val="2"/>
      </rPr>
      <t xml:space="preserve">   västlig grågås</t>
    </r>
  </si>
  <si>
    <t xml:space="preserve">   Western Greylag Goose</t>
  </si>
  <si>
    <t>Anser anser anser</t>
  </si>
  <si>
    <t>Anser erythropus</t>
  </si>
  <si>
    <t>fjällgås</t>
  </si>
  <si>
    <t>Lesser White-fronted Goose</t>
  </si>
  <si>
    <t>Anser albifrons</t>
  </si>
  <si>
    <t>bläsgås</t>
  </si>
  <si>
    <t>Greater White-fronted Goose</t>
  </si>
  <si>
    <t>47</t>
  </si>
  <si>
    <t xml:space="preserve">   Anser albifrons flavirostris</t>
  </si>
  <si>
    <t xml:space="preserve">   grönlandsbläsgås</t>
  </si>
  <si>
    <t xml:space="preserve">   Greenland White-fronted Goose</t>
  </si>
  <si>
    <t>Anser albifrons flavirostris</t>
  </si>
  <si>
    <t xml:space="preserve">   Anser albifrons albifrons</t>
  </si>
  <si>
    <t xml:space="preserve">   rysk bläsgås</t>
  </si>
  <si>
    <t xml:space="preserve">   European White-fronted Goose</t>
  </si>
  <si>
    <t>Anser albifrons albifrons</t>
  </si>
  <si>
    <t>Anser serrirostris</t>
  </si>
  <si>
    <t>tundragås</t>
  </si>
  <si>
    <t>Tundra Bean Goose</t>
  </si>
  <si>
    <t>h</t>
  </si>
  <si>
    <t xml:space="preserve">   Anser serrirostris rossicus</t>
  </si>
  <si>
    <r>
      <rPr>
        <sz val="10"/>
        <color rgb="FFA6A6A6"/>
        <rFont val="Arial"/>
        <family val="2"/>
      </rPr>
      <t xml:space="preserve">   </t>
    </r>
    <r>
      <rPr>
        <sz val="9"/>
        <color rgb="FFA6A6A6"/>
        <rFont val="Arial"/>
        <family val="2"/>
      </rPr>
      <t>västlig tundragås</t>
    </r>
  </si>
  <si>
    <r>
      <rPr>
        <sz val="10"/>
        <color rgb="FFA6A6A6"/>
        <rFont val="Arial"/>
        <family val="2"/>
      </rPr>
      <t xml:space="preserve">   </t>
    </r>
    <r>
      <rPr>
        <sz val="9"/>
        <color rgb="FFA6A6A6"/>
        <rFont val="Arial"/>
        <family val="2"/>
      </rPr>
      <t>Western Tundra Bean Goose*</t>
    </r>
  </si>
  <si>
    <t>Anser serrirostris rossicus</t>
  </si>
  <si>
    <t>Anser brachyrhynchus</t>
  </si>
  <si>
    <t>spetsbergsgås</t>
  </si>
  <si>
    <t>Pink-footed Goose</t>
  </si>
  <si>
    <t>Anser fabalis</t>
  </si>
  <si>
    <t>skogsgås</t>
  </si>
  <si>
    <t>Taiga Bean Goose</t>
  </si>
  <si>
    <t xml:space="preserve">   Anser fabalis fabalis</t>
  </si>
  <si>
    <r>
      <rPr>
        <sz val="10"/>
        <color rgb="FFA6A6A6"/>
        <rFont val="Arial"/>
        <family val="2"/>
      </rPr>
      <t xml:space="preserve">   </t>
    </r>
    <r>
      <rPr>
        <sz val="9"/>
        <color rgb="FFA6A6A6"/>
        <rFont val="Arial"/>
        <family val="2"/>
      </rPr>
      <t>västlig skogsgås</t>
    </r>
  </si>
  <si>
    <r>
      <rPr>
        <sz val="10"/>
        <color rgb="FFA6A6A6"/>
        <rFont val="Arial"/>
        <family val="2"/>
      </rPr>
      <t xml:space="preserve">   </t>
    </r>
    <r>
      <rPr>
        <sz val="9"/>
        <color rgb="FFA6A6A6"/>
        <rFont val="Arial"/>
        <family val="2"/>
      </rPr>
      <t>Western Taiga Bean Goose*</t>
    </r>
  </si>
  <si>
    <t>Anser fabalis fabalis</t>
  </si>
  <si>
    <t>Aix galericulata</t>
  </si>
  <si>
    <t>mandarinand</t>
  </si>
  <si>
    <t>Mandarin Duck</t>
  </si>
  <si>
    <t>Alopochen aegyptiaca</t>
  </si>
  <si>
    <t>nilgås</t>
  </si>
  <si>
    <t>Egyptian Goose</t>
  </si>
  <si>
    <t>Tadorna tadorna</t>
  </si>
  <si>
    <t>gravand</t>
  </si>
  <si>
    <t>Common Shelduck</t>
  </si>
  <si>
    <t>Tadorna ferruginea</t>
  </si>
  <si>
    <t>rostand</t>
  </si>
  <si>
    <t>Ruddy Shelduck</t>
  </si>
  <si>
    <t>Clangula hyemalis</t>
  </si>
  <si>
    <t>alfågel</t>
  </si>
  <si>
    <t>Long-tailed Duck</t>
  </si>
  <si>
    <t>Polysticta stelleri</t>
  </si>
  <si>
    <t>alförrädare</t>
  </si>
  <si>
    <t>Steller’s Eider</t>
  </si>
  <si>
    <t>Somateria spectabilis</t>
  </si>
  <si>
    <t>praktejder</t>
  </si>
  <si>
    <t>King Eider</t>
  </si>
  <si>
    <t>Somateria mollissima</t>
  </si>
  <si>
    <t>ejder</t>
  </si>
  <si>
    <t>Common Eider</t>
  </si>
  <si>
    <t xml:space="preserve">   Somateria mollissima mollissima</t>
  </si>
  <si>
    <r>
      <rPr>
        <sz val="9"/>
        <color rgb="FFA6A6A6"/>
        <rFont val="Arial"/>
        <family val="2"/>
      </rPr>
      <t xml:space="preserve">   europeisk ejder</t>
    </r>
  </si>
  <si>
    <t xml:space="preserve">   European Eider</t>
  </si>
  <si>
    <t>Somateria mollissima mollissima</t>
  </si>
  <si>
    <t>B</t>
  </si>
  <si>
    <t>3</t>
  </si>
  <si>
    <t>Histrionicus histrionicus</t>
  </si>
  <si>
    <t>strömand</t>
  </si>
  <si>
    <t>Harlequin Duck</t>
  </si>
  <si>
    <t>Melanitta nigra</t>
  </si>
  <si>
    <t>sjöorre</t>
  </si>
  <si>
    <t>Common Scoter</t>
  </si>
  <si>
    <t>60</t>
  </si>
  <si>
    <t>Melanitta americana</t>
  </si>
  <si>
    <t>amerikansk sjöorre</t>
  </si>
  <si>
    <t>Black Scoter</t>
  </si>
  <si>
    <t>Melanitta perspicillata</t>
  </si>
  <si>
    <t>vitnackad svärta</t>
  </si>
  <si>
    <t>Surf Scoter</t>
  </si>
  <si>
    <t>Melanitta fusca</t>
  </si>
  <si>
    <t>svärta</t>
  </si>
  <si>
    <t>Velvet Scoter</t>
  </si>
  <si>
    <t>Melanitta deglandi</t>
  </si>
  <si>
    <t>amerikansk knölsvärta</t>
  </si>
  <si>
    <t>White-winged Scoter</t>
  </si>
  <si>
    <t>37</t>
  </si>
  <si>
    <t>Melanitta stejnegeri</t>
  </si>
  <si>
    <t>sibirisk knölsvärta</t>
  </si>
  <si>
    <t>Stejneger’s Scoter</t>
  </si>
  <si>
    <t>Bucephala clangula</t>
  </si>
  <si>
    <t>knipa</t>
  </si>
  <si>
    <t>Common Goldeneye</t>
  </si>
  <si>
    <t xml:space="preserve">   Bucephala clangula clangula</t>
  </si>
  <si>
    <r>
      <rPr>
        <sz val="9"/>
        <color rgb="FFA6A6A6"/>
        <rFont val="Arial"/>
        <family val="2"/>
      </rPr>
      <t xml:space="preserve">   eurasisk knipa</t>
    </r>
  </si>
  <si>
    <t xml:space="preserve">   Eurasian Common Goldeneye</t>
  </si>
  <si>
    <t>Bucephala clangula clangula</t>
  </si>
  <si>
    <t>Mergellus albellus</t>
  </si>
  <si>
    <t>salskrake</t>
  </si>
  <si>
    <t>Smew</t>
  </si>
  <si>
    <t>Mergus serrator</t>
  </si>
  <si>
    <t>småskrake</t>
  </si>
  <si>
    <t>Red-breasted Merganser</t>
  </si>
  <si>
    <t>Mergus merganser</t>
  </si>
  <si>
    <t>storskrake</t>
  </si>
  <si>
    <t>Common Merganser</t>
  </si>
  <si>
    <t xml:space="preserve">   Mergus merganser merganser</t>
  </si>
  <si>
    <r>
      <rPr>
        <sz val="9"/>
        <color rgb="FFA6A6A6"/>
        <rFont val="Arial"/>
        <family val="2"/>
      </rPr>
      <t xml:space="preserve">   vanlig storskrake</t>
    </r>
  </si>
  <si>
    <t xml:space="preserve">   Goosander</t>
  </si>
  <si>
    <t>Mergus merganser merganser</t>
  </si>
  <si>
    <t>Netta rufina</t>
  </si>
  <si>
    <t>rödhuvad dykand</t>
  </si>
  <si>
    <t>Red-crested Pochard</t>
  </si>
  <si>
    <t>76</t>
  </si>
  <si>
    <t>Aythya nyroca</t>
  </si>
  <si>
    <t>vitögd dykand</t>
  </si>
  <si>
    <t>Ferruginous Duck</t>
  </si>
  <si>
    <t>Aythya ferina</t>
  </si>
  <si>
    <t>brunand</t>
  </si>
  <si>
    <t>Common Pochard</t>
  </si>
  <si>
    <t>75</t>
  </si>
  <si>
    <t>Aythya collaris</t>
  </si>
  <si>
    <t>ringand</t>
  </si>
  <si>
    <t>Ring-necked Duck</t>
  </si>
  <si>
    <t>Aythya fuligula</t>
  </si>
  <si>
    <t>vigg</t>
  </si>
  <si>
    <t>Tufted Duck</t>
  </si>
  <si>
    <t>10</t>
  </si>
  <si>
    <t>Aythya affinis</t>
  </si>
  <si>
    <t>mindre bergand</t>
  </si>
  <si>
    <t>Lesser Scaup</t>
  </si>
  <si>
    <t>Aythya marila</t>
  </si>
  <si>
    <t>bergand</t>
  </si>
  <si>
    <t>Greater Scaup</t>
  </si>
  <si>
    <t xml:space="preserve">   Aythya marila marila</t>
  </si>
  <si>
    <r>
      <rPr>
        <sz val="9"/>
        <color rgb="FFA6A6A6"/>
        <rFont val="Arial"/>
        <family val="2"/>
      </rPr>
      <t xml:space="preserve">   vanlig bergand</t>
    </r>
  </si>
  <si>
    <t xml:space="preserve">   Eurasian Greater Scaup</t>
  </si>
  <si>
    <t>Aythya marila marila</t>
  </si>
  <si>
    <t>20</t>
  </si>
  <si>
    <t>Sibirionetta formosa</t>
  </si>
  <si>
    <t>gulkindad kricka</t>
  </si>
  <si>
    <t>Baikal Teal</t>
  </si>
  <si>
    <t>Spatula querquedula</t>
  </si>
  <si>
    <t>årta</t>
  </si>
  <si>
    <t>Garganey</t>
  </si>
  <si>
    <t>35</t>
  </si>
  <si>
    <t>Spatula discors</t>
  </si>
  <si>
    <t>blåvingad årta</t>
  </si>
  <si>
    <t>Blue-winged Teal</t>
  </si>
  <si>
    <t>Spatula clypeata</t>
  </si>
  <si>
    <t>skedand</t>
  </si>
  <si>
    <t>Northern Shoveler</t>
  </si>
  <si>
    <t>Mareca strepera</t>
  </si>
  <si>
    <t>snatterand</t>
  </si>
  <si>
    <t>Gadwall</t>
  </si>
  <si>
    <t xml:space="preserve">   Mareca strepera strepera</t>
  </si>
  <si>
    <r>
      <rPr>
        <sz val="9"/>
        <color rgb="FFA6A6A6"/>
        <rFont val="Arial"/>
        <family val="2"/>
      </rPr>
      <t xml:space="preserve">   vanlig snatterand</t>
    </r>
  </si>
  <si>
    <t xml:space="preserve">   Common Gadwall</t>
  </si>
  <si>
    <t>Mareca strepera strepera</t>
  </si>
  <si>
    <t>Mareca penelope</t>
  </si>
  <si>
    <t>bläsand</t>
  </si>
  <si>
    <t>Eurasian Wigeon</t>
  </si>
  <si>
    <t>Mareca americana</t>
  </si>
  <si>
    <t>amerikansk bläsand</t>
  </si>
  <si>
    <t>American Wigeon</t>
  </si>
  <si>
    <t>Anas platyrhynchos</t>
  </si>
  <si>
    <t>gräsand</t>
  </si>
  <si>
    <t>Mallard</t>
  </si>
  <si>
    <t xml:space="preserve">   Anas platyrhynchos platyrhynchos</t>
  </si>
  <si>
    <r>
      <rPr>
        <sz val="9"/>
        <color rgb="FFA6A6A6"/>
        <rFont val="Arial"/>
        <family val="2"/>
      </rPr>
      <t xml:space="preserve">   vanlig gräsand</t>
    </r>
  </si>
  <si>
    <t xml:space="preserve">   Common Mallard</t>
  </si>
  <si>
    <t>Anas platyrhynchos platyrhynchos</t>
  </si>
  <si>
    <t>6</t>
  </si>
  <si>
    <t>Anas rubripes</t>
  </si>
  <si>
    <t>svartand</t>
  </si>
  <si>
    <t>American Black Duck</t>
  </si>
  <si>
    <t>Anas acuta</t>
  </si>
  <si>
    <t>stjärtand</t>
  </si>
  <si>
    <t>Northern Pintail</t>
  </si>
  <si>
    <t>Anas crecca</t>
  </si>
  <si>
    <t>kricka</t>
  </si>
  <si>
    <t>Green-winged Teal</t>
  </si>
  <si>
    <t xml:space="preserve">   Anas crecca crecca</t>
  </si>
  <si>
    <t xml:space="preserve">   eurasisk kricka</t>
  </si>
  <si>
    <t xml:space="preserve">   Eurasian Green-winged Teal</t>
  </si>
  <si>
    <t>Anas crecca crecca</t>
  </si>
  <si>
    <t xml:space="preserve">   Anas crecca carolinensis</t>
  </si>
  <si>
    <t xml:space="preserve">   amerikansk kricka</t>
  </si>
  <si>
    <t xml:space="preserve">   American Green-winged Teal</t>
  </si>
  <si>
    <t>Anas crecca carolinensis</t>
  </si>
  <si>
    <t>GALLIFORMES</t>
  </si>
  <si>
    <t>HÖNSFÅGLAR</t>
  </si>
  <si>
    <t>Phasianidae</t>
  </si>
  <si>
    <t>fasanfåglar</t>
  </si>
  <si>
    <t>Partridges, Pheasants, Grouse and Allies</t>
  </si>
  <si>
    <t>Tetrastes bonasia</t>
  </si>
  <si>
    <t>järpe</t>
  </si>
  <si>
    <t>Hazel Grouse</t>
  </si>
  <si>
    <t xml:space="preserve">   Tetrastes bonasia bonasia</t>
  </si>
  <si>
    <r>
      <rPr>
        <sz val="9"/>
        <color rgb="FFA6A6A6"/>
        <rFont val="Arial"/>
        <family val="2"/>
      </rPr>
      <t xml:space="preserve">   nordeuropeisk järpe</t>
    </r>
  </si>
  <si>
    <t xml:space="preserve">   Northern Hazel Grouse</t>
  </si>
  <si>
    <t>Tetrastes bonasia bonasia</t>
  </si>
  <si>
    <t xml:space="preserve">   Tetrastes bonasia griseonota</t>
  </si>
  <si>
    <t xml:space="preserve">   finnjärpe</t>
  </si>
  <si>
    <t xml:space="preserve">   Finnish Hazel Grouse*</t>
  </si>
  <si>
    <t>Tetrastes bonasia griseonota</t>
  </si>
  <si>
    <t>Lagopus muta</t>
  </si>
  <si>
    <t>fjällripa</t>
  </si>
  <si>
    <t>Rock Ptarmigan</t>
  </si>
  <si>
    <t xml:space="preserve">   Lagopus muta muta</t>
  </si>
  <si>
    <t xml:space="preserve">   nordeuropeisk fjällripa</t>
  </si>
  <si>
    <t xml:space="preserve">   Scandinavian Rock Ptarmigan</t>
  </si>
  <si>
    <t>Lagopus muta muta</t>
  </si>
  <si>
    <t>Lagopus lagopus</t>
  </si>
  <si>
    <t>dalripa</t>
  </si>
  <si>
    <t>Willow Ptarmigan</t>
  </si>
  <si>
    <t xml:space="preserve">   Lagopus lagopus lagopus</t>
  </si>
  <si>
    <t xml:space="preserve">   nordeuropeisk dalripa</t>
  </si>
  <si>
    <t xml:space="preserve">   Willow Grouse</t>
  </si>
  <si>
    <t>Lagopus lagopus lagopus</t>
  </si>
  <si>
    <t>Tetrao urogallus</t>
  </si>
  <si>
    <t>tjäder</t>
  </si>
  <si>
    <t>Western Capercaillie</t>
  </si>
  <si>
    <t xml:space="preserve">   Tetrao urogallus urogallus</t>
  </si>
  <si>
    <t xml:space="preserve">   nordeuropeisk tjäder</t>
  </si>
  <si>
    <t xml:space="preserve">   Taiga Dark Capercaillie</t>
  </si>
  <si>
    <t>Tetrao urogallus urogallus</t>
  </si>
  <si>
    <t>Lyrurus tetrix</t>
  </si>
  <si>
    <t>orre</t>
  </si>
  <si>
    <t>Black Grouse</t>
  </si>
  <si>
    <t xml:space="preserve">   Lyrurus tetrix tetrix</t>
  </si>
  <si>
    <t xml:space="preserve">   vanlig orre</t>
  </si>
  <si>
    <t xml:space="preserve">   Eurasian Black Grouse</t>
  </si>
  <si>
    <t>Lyrurus tetrix tetrix</t>
  </si>
  <si>
    <t>Perdix perdix</t>
  </si>
  <si>
    <t>rapphöna</t>
  </si>
  <si>
    <t>Grey Partridge</t>
  </si>
  <si>
    <t xml:space="preserve">   Perdix perdix perdix</t>
  </si>
  <si>
    <t xml:space="preserve">   vanlig rapphöna</t>
  </si>
  <si>
    <t xml:space="preserve">   Common Grey Partridge</t>
  </si>
  <si>
    <t>Perdix perdix perdix</t>
  </si>
  <si>
    <t>Phasianus colchicus</t>
  </si>
  <si>
    <t>fasan</t>
  </si>
  <si>
    <t>Common Pheasant</t>
  </si>
  <si>
    <t>ssp.</t>
  </si>
  <si>
    <t>Coturnix coturnix</t>
  </si>
  <si>
    <t>vaktel</t>
  </si>
  <si>
    <t>Common Quail</t>
  </si>
  <si>
    <t xml:space="preserve">   Coturnix coturnix coturnix</t>
  </si>
  <si>
    <t xml:space="preserve">   vanlig vaktel</t>
  </si>
  <si>
    <t xml:space="preserve">   Eurasian Quail*</t>
  </si>
  <si>
    <t>Coturnix coturnix coturnix</t>
  </si>
  <si>
    <t>PODICIPEDIFORMES</t>
  </si>
  <si>
    <t>DOPPINGFÅGLAR</t>
  </si>
  <si>
    <t>Podicipedidae</t>
  </si>
  <si>
    <t>doppingar</t>
  </si>
  <si>
    <t>Grebes</t>
  </si>
  <si>
    <t>Tachybaptus ruficollis</t>
  </si>
  <si>
    <t>smådopping</t>
  </si>
  <si>
    <t>Little Grebe</t>
  </si>
  <si>
    <t xml:space="preserve">   Tachybaptus ruficollis ruficollis</t>
  </si>
  <si>
    <t xml:space="preserve">   europeisk smådopping</t>
  </si>
  <si>
    <t xml:space="preserve">   European Little Grebe</t>
  </si>
  <si>
    <t>Tachybaptus ruficollis ruficollis</t>
  </si>
  <si>
    <t>Podiceps auritus</t>
  </si>
  <si>
    <t>svarthakedopping</t>
  </si>
  <si>
    <t>Horned Grebe</t>
  </si>
  <si>
    <t xml:space="preserve">   Podiceps auritus auritus</t>
  </si>
  <si>
    <t xml:space="preserve">   eurasisk svarthakedopping</t>
  </si>
  <si>
    <t xml:space="preserve">   Slavonian Grebe</t>
  </si>
  <si>
    <t>Podiceps auritus auritus</t>
  </si>
  <si>
    <t>Podiceps grisegena</t>
  </si>
  <si>
    <t>gråhakedopping</t>
  </si>
  <si>
    <t>Red-necked Grebe</t>
  </si>
  <si>
    <t xml:space="preserve">   Podiceps grisegena grisegena</t>
  </si>
  <si>
    <t xml:space="preserve">   vanlig gråhakedopping</t>
  </si>
  <si>
    <t xml:space="preserve">   Western Pal. Red-necked Grebe</t>
  </si>
  <si>
    <t>Podiceps grisegena grisegena</t>
  </si>
  <si>
    <t>1</t>
  </si>
  <si>
    <t xml:space="preserve">   Podiceps grisegena holbollii</t>
  </si>
  <si>
    <r>
      <rPr>
        <sz val="9"/>
        <color rgb="FFA6A6A6"/>
        <rFont val="Arial"/>
        <family val="2"/>
      </rPr>
      <t xml:space="preserve">   större gråhakedopping</t>
    </r>
  </si>
  <si>
    <t xml:space="preserve">   American Red-necked Grebe</t>
  </si>
  <si>
    <t>Podiceps grisegena holbollii</t>
  </si>
  <si>
    <t>Podiceps cristatus</t>
  </si>
  <si>
    <t>skäggdopping</t>
  </si>
  <si>
    <t>Great Crested Grebe</t>
  </si>
  <si>
    <t xml:space="preserve">   Podiceps cristatus cristatus</t>
  </si>
  <si>
    <t xml:space="preserve">   nordlig skäggdopping</t>
  </si>
  <si>
    <t xml:space="preserve">   Eurasian Crested Grebe</t>
  </si>
  <si>
    <t>Podiceps cristatus cristatus</t>
  </si>
  <si>
    <t>Podiceps nigricollis</t>
  </si>
  <si>
    <t>svarthalsad dopping</t>
  </si>
  <si>
    <t>Black-necked Grebe</t>
  </si>
  <si>
    <t xml:space="preserve">   Podiceps nigricollis nigricollis</t>
  </si>
  <si>
    <t xml:space="preserve">   eurasisk svarthalsad dopping</t>
  </si>
  <si>
    <t xml:space="preserve">   Palearctic Black-necked Grebe</t>
  </si>
  <si>
    <t>Podiceps nigricollis nigricollis</t>
  </si>
  <si>
    <t>OTIDIFORMES</t>
  </si>
  <si>
    <t>TRAPPFÅGLAR</t>
  </si>
  <si>
    <t>Otididae</t>
  </si>
  <si>
    <t>trappar</t>
  </si>
  <si>
    <t>Bustards</t>
  </si>
  <si>
    <t>Otis tarda</t>
  </si>
  <si>
    <t>stortrapp</t>
  </si>
  <si>
    <t>Great Bustard</t>
  </si>
  <si>
    <t>#2</t>
  </si>
  <si>
    <t>9</t>
  </si>
  <si>
    <t xml:space="preserve">   Otis tarda tarda</t>
  </si>
  <si>
    <t xml:space="preserve">   västlig stortrapp</t>
  </si>
  <si>
    <t xml:space="preserve">   Western Great Bustard</t>
  </si>
  <si>
    <t>Otis tarda tarda</t>
  </si>
  <si>
    <t>Chlamydotis macqueenii</t>
  </si>
  <si>
    <t>kragtrapp</t>
  </si>
  <si>
    <t>Asian Houbara</t>
  </si>
  <si>
    <t>30</t>
  </si>
  <si>
    <t>Tetrax tetrax</t>
  </si>
  <si>
    <t>småtrapp</t>
  </si>
  <si>
    <t>Little Bustard</t>
  </si>
  <si>
    <t>CUCULIFORMES</t>
  </si>
  <si>
    <t>GÖKFÅGLAR</t>
  </si>
  <si>
    <t>Cuculidae</t>
  </si>
  <si>
    <t>gökar</t>
  </si>
  <si>
    <t>Cuckoos</t>
  </si>
  <si>
    <t>Clamator glandarius</t>
  </si>
  <si>
    <t>skatgök</t>
  </si>
  <si>
    <t>Great Spotted Cuckoo</t>
  </si>
  <si>
    <t>Cuculus canorus</t>
  </si>
  <si>
    <t>gök</t>
  </si>
  <si>
    <t>Common Cuckoo</t>
  </si>
  <si>
    <t xml:space="preserve">   Cuculus canorus canorus</t>
  </si>
  <si>
    <t xml:space="preserve">   nordlig gök</t>
  </si>
  <si>
    <t xml:space="preserve">   European Common Cuckoo</t>
  </si>
  <si>
    <t>Cuculus canorus canorus</t>
  </si>
  <si>
    <t>PTEROCLIFORMES</t>
  </si>
  <si>
    <t>FLYGHÖNSFÅGLAR</t>
  </si>
  <si>
    <t>Pteroclidae</t>
  </si>
  <si>
    <t>flyghöns</t>
  </si>
  <si>
    <t>Sandgrouse</t>
  </si>
  <si>
    <t>Syrrhaptes paradoxus</t>
  </si>
  <si>
    <t>stäppflyghöna</t>
  </si>
  <si>
    <t>Pallas’s Sandgrouse</t>
  </si>
  <si>
    <t>#3</t>
  </si>
  <si>
    <t>COLUMBIFORMES</t>
  </si>
  <si>
    <t>DUVFÅGLAR</t>
  </si>
  <si>
    <t>Columbidae</t>
  </si>
  <si>
    <t>duvor</t>
  </si>
  <si>
    <t>Doves and Pigeons</t>
  </si>
  <si>
    <t>2</t>
  </si>
  <si>
    <t>Zenaida macroura</t>
  </si>
  <si>
    <t>spetsstjärtad duva</t>
  </si>
  <si>
    <t>Mourning Dove</t>
  </si>
  <si>
    <t>39</t>
  </si>
  <si>
    <t>Streptopelia orientalis</t>
  </si>
  <si>
    <t>större turturduva</t>
  </si>
  <si>
    <t>Oriental Turtle Dove</t>
  </si>
  <si>
    <t>#4</t>
  </si>
  <si>
    <t>16</t>
  </si>
  <si>
    <t xml:space="preserve">   Streptopelia orientalis meena</t>
  </si>
  <si>
    <t xml:space="preserve">   bergturturduva</t>
  </si>
  <si>
    <t xml:space="preserve">   Himalayan Rufous Turtle Dove</t>
  </si>
  <si>
    <t>Streptopelia orientalis meena</t>
  </si>
  <si>
    <t>4</t>
  </si>
  <si>
    <t xml:space="preserve">   Streptopelia orientalis orientalis</t>
  </si>
  <si>
    <t xml:space="preserve">   orientturturduva</t>
  </si>
  <si>
    <t xml:space="preserve">   Eastern Oriental Turtle Dove </t>
  </si>
  <si>
    <t>Streptopelia orientalis orientalis</t>
  </si>
  <si>
    <t>Streptopelia turtur</t>
  </si>
  <si>
    <t>turturduva</t>
  </si>
  <si>
    <t>European Turtle Dove</t>
  </si>
  <si>
    <t xml:space="preserve">   Streptopelia turtur turtur</t>
  </si>
  <si>
    <t xml:space="preserve">   nordlig turturduva</t>
  </si>
  <si>
    <t xml:space="preserve">   Northern European Turtle Dove</t>
  </si>
  <si>
    <t>Streptopelia turtur turtur</t>
  </si>
  <si>
    <t>Streptopelia decaocto</t>
  </si>
  <si>
    <t>turkduva</t>
  </si>
  <si>
    <t>Eurasian Collared Dove</t>
  </si>
  <si>
    <t>Columba palumbus</t>
  </si>
  <si>
    <t>ringduva</t>
  </si>
  <si>
    <t>Common Wood Pigeon</t>
  </si>
  <si>
    <t xml:space="preserve">   Columba palumbus palumbus</t>
  </si>
  <si>
    <t xml:space="preserve">   vanlig ringduva</t>
  </si>
  <si>
    <t xml:space="preserve">   European Common Wood Pigeon*</t>
  </si>
  <si>
    <t>Columba palumbus palumbus</t>
  </si>
  <si>
    <t>Columba livia</t>
  </si>
  <si>
    <t>tamduva / klippduva</t>
  </si>
  <si>
    <t>Rock Dove / Feral Pigeon</t>
  </si>
  <si>
    <t>ssp., #5</t>
  </si>
  <si>
    <t>Columba oenas</t>
  </si>
  <si>
    <t>skogsduva</t>
  </si>
  <si>
    <t>Stock Dove</t>
  </si>
  <si>
    <t xml:space="preserve">   Columba oenas oenas</t>
  </si>
  <si>
    <t xml:space="preserve">   vanlig skogsduva</t>
  </si>
  <si>
    <t xml:space="preserve">   Western Stock Dove</t>
  </si>
  <si>
    <t>Columba oenas oenas</t>
  </si>
  <si>
    <t>GRUIFORMES</t>
  </si>
  <si>
    <t>TRANFÅGLAR</t>
  </si>
  <si>
    <t>Gruidae</t>
  </si>
  <si>
    <t>tranor</t>
  </si>
  <si>
    <t>Cranes</t>
  </si>
  <si>
    <r>
      <rPr>
        <i/>
        <sz val="10"/>
        <color rgb="FF000000"/>
        <rFont val="Arial"/>
        <family val="2"/>
      </rPr>
      <t>Antigone</t>
    </r>
    <r>
      <rPr>
        <i/>
        <sz val="10"/>
        <color rgb="FF000000"/>
        <rFont val="Arial"/>
        <family val="2"/>
      </rPr>
      <t xml:space="preserve"> canadensis</t>
    </r>
  </si>
  <si>
    <t>prärietrana</t>
  </si>
  <si>
    <t>Sandhill Crane</t>
  </si>
  <si>
    <t>Antigone canadensis</t>
  </si>
  <si>
    <t>14</t>
  </si>
  <si>
    <t>Grus virgo</t>
  </si>
  <si>
    <t>jungfrutrana</t>
  </si>
  <si>
    <t>Demoiselle Crane</t>
  </si>
  <si>
    <t>Grus grus</t>
  </si>
  <si>
    <t>trana</t>
  </si>
  <si>
    <t>Common Crane</t>
  </si>
  <si>
    <t>Rallidae</t>
  </si>
  <si>
    <t>rallar</t>
  </si>
  <si>
    <t>Rails, Gallinules, and Coots</t>
  </si>
  <si>
    <t>Rallus aquaticus</t>
  </si>
  <si>
    <t>vattenrall</t>
  </si>
  <si>
    <t>Water Rail</t>
  </si>
  <si>
    <t xml:space="preserve">   Rallus aquaticus aquaticus</t>
  </si>
  <si>
    <t xml:space="preserve">   europeisk vattenrall</t>
  </si>
  <si>
    <t xml:space="preserve">   Western Water Rail</t>
  </si>
  <si>
    <t>Rallus aquaticus aquaticus</t>
  </si>
  <si>
    <t>Crex crex</t>
  </si>
  <si>
    <t>kornknarr</t>
  </si>
  <si>
    <t>Corn Crake</t>
  </si>
  <si>
    <t>Porzana carolina</t>
  </si>
  <si>
    <t>karolinasumphöna</t>
  </si>
  <si>
    <t>Sora</t>
  </si>
  <si>
    <t>Porzana porzana</t>
  </si>
  <si>
    <t>småfläckig sumphöna</t>
  </si>
  <si>
    <t>Spotted Crake</t>
  </si>
  <si>
    <t>Gallinula chloropus</t>
  </si>
  <si>
    <t>rörhöna</t>
  </si>
  <si>
    <t>Common Moorhen</t>
  </si>
  <si>
    <t xml:space="preserve">   Gallinula chloropus chloropus</t>
  </si>
  <si>
    <t xml:space="preserve">   vanlig rörhöna</t>
  </si>
  <si>
    <t xml:space="preserve">   Eurasian Common Moorhen</t>
  </si>
  <si>
    <t>Gallinula chloropus chloropus</t>
  </si>
  <si>
    <t>Fulica atra</t>
  </si>
  <si>
    <t>sothöna</t>
  </si>
  <si>
    <t>Eurasian Coot</t>
  </si>
  <si>
    <t xml:space="preserve">   Fulica atra atra</t>
  </si>
  <si>
    <t xml:space="preserve">   vanlig sothöna</t>
  </si>
  <si>
    <t xml:space="preserve">   Palearctic Coot</t>
  </si>
  <si>
    <t>Fulica atra atra</t>
  </si>
  <si>
    <t>Zapornia parva</t>
  </si>
  <si>
    <t>mindre sumphöna</t>
  </si>
  <si>
    <t>Little Crake</t>
  </si>
  <si>
    <t>Zapornia pusilla</t>
  </si>
  <si>
    <t>dvärgsumphöna</t>
  </si>
  <si>
    <t>Baillon’s Crake</t>
  </si>
  <si>
    <t>12</t>
  </si>
  <si>
    <t xml:space="preserve">   Zapornia pusilla intermedia</t>
  </si>
  <si>
    <t xml:space="preserve">   västlig dvärgsumphöna</t>
  </si>
  <si>
    <t xml:space="preserve">   Western Baillon’s Crake</t>
  </si>
  <si>
    <t>Zapornia pusilla intermedia</t>
  </si>
  <si>
    <t>CHARADRIIFORMES</t>
  </si>
  <si>
    <t>VADARFÅGLAR</t>
  </si>
  <si>
    <t>Burhinidae</t>
  </si>
  <si>
    <t>tjockfotar</t>
  </si>
  <si>
    <t>Thick-knees and Stone-curlews</t>
  </si>
  <si>
    <t>Burhinus oedicnemus</t>
  </si>
  <si>
    <t>tjockfot</t>
  </si>
  <si>
    <t>Eurasian Stone-curlew</t>
  </si>
  <si>
    <t>82</t>
  </si>
  <si>
    <t xml:space="preserve">   Burhinus oedicnemus oedicnemus</t>
  </si>
  <si>
    <t xml:space="preserve">   europeisk tjockfot</t>
  </si>
  <si>
    <t xml:space="preserve">   European Stone-Curlew</t>
  </si>
  <si>
    <t>Burhinus oedicnemus oedicnemus</t>
  </si>
  <si>
    <t>Recurvirostridae</t>
  </si>
  <si>
    <t>skärfläckor</t>
  </si>
  <si>
    <t>Stilts and Avocets</t>
  </si>
  <si>
    <t>Recurvirostra avosetta</t>
  </si>
  <si>
    <t>skärfläcka</t>
  </si>
  <si>
    <t>Pied Avocet</t>
  </si>
  <si>
    <t>Himantopus himantopus</t>
  </si>
  <si>
    <t>styltlöpare</t>
  </si>
  <si>
    <t>Black-winged Stilt</t>
  </si>
  <si>
    <t>Haematopodidae</t>
  </si>
  <si>
    <t>strandskator</t>
  </si>
  <si>
    <t>Oystercatchers</t>
  </si>
  <si>
    <t>Haematopus ostralegus</t>
  </si>
  <si>
    <t>strandskata</t>
  </si>
  <si>
    <t>Eurasian Oystercatcher</t>
  </si>
  <si>
    <t xml:space="preserve">   Haematopus ostralegus ostralegus</t>
  </si>
  <si>
    <t xml:space="preserve">   europeisk strandskata</t>
  </si>
  <si>
    <t xml:space="preserve">   European Oystercatcher</t>
  </si>
  <si>
    <t>Haematopus ostralegus ostralegus</t>
  </si>
  <si>
    <t>Charadriidae</t>
  </si>
  <si>
    <t>pipare</t>
  </si>
  <si>
    <t>Plovers and Lapwings</t>
  </si>
  <si>
    <t>Pluvialis squatarola</t>
  </si>
  <si>
    <t>kustpipare</t>
  </si>
  <si>
    <t>Grey Plover</t>
  </si>
  <si>
    <t xml:space="preserve">   Pluvialis squatarola squatarola</t>
  </si>
  <si>
    <t xml:space="preserve">   eurasisk kustpipare</t>
  </si>
  <si>
    <t xml:space="preserve">   Eurasian Grey Plover</t>
  </si>
  <si>
    <t>Pluvialis squatarola squatarola</t>
  </si>
  <si>
    <t>Pluvialis apricaria</t>
  </si>
  <si>
    <t>ljungpipare</t>
  </si>
  <si>
    <t>European Golden Plover</t>
  </si>
  <si>
    <t>19</t>
  </si>
  <si>
    <t>Pluvialis dominica</t>
  </si>
  <si>
    <t>amerikansk tundrapipare</t>
  </si>
  <si>
    <t>American Golden Plover</t>
  </si>
  <si>
    <t>94</t>
  </si>
  <si>
    <t>Pluvialis fulva</t>
  </si>
  <si>
    <t>sibirisk tundrapipare</t>
  </si>
  <si>
    <t>Pacific Golden Plover</t>
  </si>
  <si>
    <t>Eudromias morinellus</t>
  </si>
  <si>
    <t>fjällpipare</t>
  </si>
  <si>
    <t>Eurasian Dotterel</t>
  </si>
  <si>
    <t>Charadrius hiaticula</t>
  </si>
  <si>
    <t>större strandpipare</t>
  </si>
  <si>
    <t>Common Ringed Plover</t>
  </si>
  <si>
    <t xml:space="preserve">   Charadrius hiaticula hiaticula</t>
  </si>
  <si>
    <t xml:space="preserve">   sydlig större strandpipare</t>
  </si>
  <si>
    <t xml:space="preserve">   Western Common Ringed Plover</t>
  </si>
  <si>
    <t>Charadrius hiaticula hiaticula</t>
  </si>
  <si>
    <t xml:space="preserve">   Charadrius hiaticula tundrae</t>
  </si>
  <si>
    <t xml:space="preserve">   tundrastrandpipare</t>
  </si>
  <si>
    <t xml:space="preserve">   Eastern Common Ringed Plover</t>
  </si>
  <si>
    <t>Charadrius hiaticula tundrae</t>
  </si>
  <si>
    <r>
      <rPr>
        <i/>
        <sz val="10"/>
        <color rgb="FF000000"/>
        <rFont val="Arial"/>
        <family val="2"/>
      </rPr>
      <t>Thinornis</t>
    </r>
    <r>
      <rPr>
        <i/>
        <sz val="10"/>
        <color rgb="FF000000"/>
        <rFont val="Arial"/>
        <family val="2"/>
      </rPr>
      <t xml:space="preserve"> dubius</t>
    </r>
  </si>
  <si>
    <t>mindre strandpipare</t>
  </si>
  <si>
    <t>Little Ringed Plover</t>
  </si>
  <si>
    <t>Thinornis dubius</t>
  </si>
  <si>
    <r>
      <rPr>
        <i/>
        <sz val="9"/>
        <color rgb="FFA6A6A6"/>
        <rFont val="Arial"/>
        <family val="2"/>
      </rPr>
      <t xml:space="preserve">   </t>
    </r>
    <r>
      <rPr>
        <i/>
        <sz val="9"/>
        <color rgb="FFA6A6A6"/>
        <rFont val="Arial"/>
        <family val="2"/>
      </rPr>
      <t>Thinornis</t>
    </r>
    <r>
      <rPr>
        <i/>
        <sz val="9"/>
        <color rgb="FFA6A6A6"/>
        <rFont val="Arial"/>
        <family val="2"/>
      </rPr>
      <t xml:space="preserve"> dubius curonicus</t>
    </r>
  </si>
  <si>
    <t xml:space="preserve">   nordlig mindre strandpipare</t>
  </si>
  <si>
    <t xml:space="preserve">   Northern Little Ringed Plover</t>
  </si>
  <si>
    <t>Thinornis dubius curonicus</t>
  </si>
  <si>
    <t>Vanellus vanellus</t>
  </si>
  <si>
    <t>tofsvipa</t>
  </si>
  <si>
    <t>Northern Lapwing</t>
  </si>
  <si>
    <t>Vanellus cinereus</t>
  </si>
  <si>
    <t>gråhuvad vipa</t>
  </si>
  <si>
    <t>Grey-headed Lapwing</t>
  </si>
  <si>
    <t>11</t>
  </si>
  <si>
    <t>Vanellus gregarius</t>
  </si>
  <si>
    <t>stäppvipa</t>
  </si>
  <si>
    <t>Sociable Lapwing</t>
  </si>
  <si>
    <t>13</t>
  </si>
  <si>
    <t>Vanellus leucurus</t>
  </si>
  <si>
    <t>sumpvipa</t>
  </si>
  <si>
    <t>White-tailed Lapwing</t>
  </si>
  <si>
    <t>Anarhynchus asiaticus</t>
  </si>
  <si>
    <t>kaspisk pipare</t>
  </si>
  <si>
    <t>Caspian Plover</t>
  </si>
  <si>
    <t>Anarhynchus veredus</t>
  </si>
  <si>
    <t>orientpipare</t>
  </si>
  <si>
    <t>Oriental Plover</t>
  </si>
  <si>
    <t>Anarhynchus atrifrons</t>
  </si>
  <si>
    <t>tibetpipare</t>
  </si>
  <si>
    <t>Tibetan Sand Plover</t>
  </si>
  <si>
    <t>Anarhynchus mongolus</t>
  </si>
  <si>
    <t>kamtjatkapipare</t>
  </si>
  <si>
    <t>Siberian Sand Plover</t>
  </si>
  <si>
    <t>21</t>
  </si>
  <si>
    <t>Anarhynchus leschenaultii</t>
  </si>
  <si>
    <t>ökenpipare</t>
  </si>
  <si>
    <t>Greater Sand Plover</t>
  </si>
  <si>
    <t>Anarhynchus alexandrinus</t>
  </si>
  <si>
    <t>svartbent strandpipare</t>
  </si>
  <si>
    <t>Kentish Plover</t>
  </si>
  <si>
    <t xml:space="preserve">   Anarhynchus alexandrinus alexandrinus</t>
  </si>
  <si>
    <t xml:space="preserve">   vanlig svartbent strandpipare</t>
  </si>
  <si>
    <t xml:space="preserve">   Eurasian Kentish Plover</t>
  </si>
  <si>
    <t>Anarhynchus alexandrinus alexandrinus</t>
  </si>
  <si>
    <t>Scolopacidae</t>
  </si>
  <si>
    <t>snäppor</t>
  </si>
  <si>
    <t>Sandpipers and Allies</t>
  </si>
  <si>
    <t>Bartramia longicauda</t>
  </si>
  <si>
    <t>piparsnäppa</t>
  </si>
  <si>
    <t>Upland Sandpiper</t>
  </si>
  <si>
    <t>Numenius minutus</t>
  </si>
  <si>
    <t>dvärgspov</t>
  </si>
  <si>
    <t>Little Curlew</t>
  </si>
  <si>
    <t>Numenius phaeopus</t>
  </si>
  <si>
    <t>småspov</t>
  </si>
  <si>
    <t>Eurasian Whimbrel</t>
  </si>
  <si>
    <t xml:space="preserve">   Numenius phaeopus phaeopus</t>
  </si>
  <si>
    <t xml:space="preserve">   europeisk småspov</t>
  </si>
  <si>
    <t xml:space="preserve">   European Whimbrel</t>
  </si>
  <si>
    <t>Numenius phaeopus phaeopus</t>
  </si>
  <si>
    <t>Numenius arquata</t>
  </si>
  <si>
    <t>storspov</t>
  </si>
  <si>
    <t>Eurasian Curlew</t>
  </si>
  <si>
    <t xml:space="preserve">   Numenius arquata arquata</t>
  </si>
  <si>
    <t xml:space="preserve">   europeisk storspov</t>
  </si>
  <si>
    <t xml:space="preserve">   Western Eurasian Curlew</t>
  </si>
  <si>
    <t>Numenius arquata arquata</t>
  </si>
  <si>
    <t>Limosa lapponica</t>
  </si>
  <si>
    <t>myrspov</t>
  </si>
  <si>
    <t>Bar-tailed Godwit</t>
  </si>
  <si>
    <t xml:space="preserve">   Limosa lapponica lapponica</t>
  </si>
  <si>
    <t xml:space="preserve">   europeisk myrspov</t>
  </si>
  <si>
    <t xml:space="preserve">   Lapland Bar-tailed Godwit</t>
  </si>
  <si>
    <t>Limosa lapponica lapponica</t>
  </si>
  <si>
    <t xml:space="preserve">   Limosa lapponica taymyrensis</t>
  </si>
  <si>
    <t xml:space="preserve">   tajmyrmyrspov</t>
  </si>
  <si>
    <t xml:space="preserve">   Taimyr Bar-tailed Godwit*</t>
  </si>
  <si>
    <t>Limosa lapponica taymyrensis</t>
  </si>
  <si>
    <t>Limosa limosa</t>
  </si>
  <si>
    <t>rödspov</t>
  </si>
  <si>
    <t>Black-tailed Godwit</t>
  </si>
  <si>
    <t xml:space="preserve">   Limosa limosa islandica</t>
  </si>
  <si>
    <t xml:space="preserve">   isländsk rödspov</t>
  </si>
  <si>
    <t xml:space="preserve">   Icelandic Black-tailed Godwit</t>
  </si>
  <si>
    <t>Limosa limosa islandica</t>
  </si>
  <si>
    <t xml:space="preserve">   Limosa limosa limosa</t>
  </si>
  <si>
    <t xml:space="preserve">   europeisk rödspov</t>
  </si>
  <si>
    <t xml:space="preserve">   Western Black-tailed Godwit</t>
  </si>
  <si>
    <t>Limosa limosa limosa</t>
  </si>
  <si>
    <t>Limosa haemastica</t>
  </si>
  <si>
    <t>hudsonspov</t>
  </si>
  <si>
    <t>Hudsonian Godwit</t>
  </si>
  <si>
    <t>32</t>
  </si>
  <si>
    <t>Limnodromus scolopaceus</t>
  </si>
  <si>
    <t>större beckasinsnäppa</t>
  </si>
  <si>
    <t>Long-billed Dowitcher</t>
  </si>
  <si>
    <t>Limnodromus griseus</t>
  </si>
  <si>
    <t>mindre beckasinsnäppa</t>
  </si>
  <si>
    <t>Short-billed Dowitcher</t>
  </si>
  <si>
    <t>Lymnocryptes minimus</t>
  </si>
  <si>
    <t>dvärgbeckasin</t>
  </si>
  <si>
    <t>Jack Snipe</t>
  </si>
  <si>
    <t>Scolopax rusticola</t>
  </si>
  <si>
    <t>morkulla</t>
  </si>
  <si>
    <t>Eurasian Woodcock</t>
  </si>
  <si>
    <t>Gallinago media</t>
  </si>
  <si>
    <t>dubbelbeckasin</t>
  </si>
  <si>
    <t>Great Snipe</t>
  </si>
  <si>
    <t>Gallinago delicata</t>
  </si>
  <si>
    <t>amerikansk beckasin</t>
  </si>
  <si>
    <t>Wilson’s Snipe</t>
  </si>
  <si>
    <t>Gallinago gallinago</t>
  </si>
  <si>
    <t>enkelbeckasin</t>
  </si>
  <si>
    <t>Common Snipe</t>
  </si>
  <si>
    <t xml:space="preserve">   Gallinago gallinago gallinago</t>
  </si>
  <si>
    <t xml:space="preserve">   vanlig enkelbeckasin</t>
  </si>
  <si>
    <t xml:space="preserve">   Palearctic Common Snipe*</t>
  </si>
  <si>
    <t>Gallinago gallinago gallinago</t>
  </si>
  <si>
    <t>Xenus cinereus</t>
  </si>
  <si>
    <t>tereksnäppa</t>
  </si>
  <si>
    <t>Terek Sandpiper</t>
  </si>
  <si>
    <t>Actitis hypoleucos</t>
  </si>
  <si>
    <t>drillsnäppa</t>
  </si>
  <si>
    <t>Common Sandpiper</t>
  </si>
  <si>
    <t>8</t>
  </si>
  <si>
    <t>Actitis macularius</t>
  </si>
  <si>
    <t>fläckdrillsnäppa</t>
  </si>
  <si>
    <t>Spotted Sandpiper</t>
  </si>
  <si>
    <t>Phalaropus tricolor</t>
  </si>
  <si>
    <t>präriesimsnäppa</t>
  </si>
  <si>
    <t>Wilson’s Phalarope</t>
  </si>
  <si>
    <t>Phalaropus fulicarius</t>
  </si>
  <si>
    <t>brednäbbad simsnäppa</t>
  </si>
  <si>
    <t>Red Phalarope</t>
  </si>
  <si>
    <t>Phalaropus lobatus</t>
  </si>
  <si>
    <t>smalnäbbad simsnäppa</t>
  </si>
  <si>
    <t>Red-necked Phalarope</t>
  </si>
  <si>
    <t>Tringa ochropus</t>
  </si>
  <si>
    <t>skogssnäppa</t>
  </si>
  <si>
    <t>Green Sandpiper</t>
  </si>
  <si>
    <t>Tringa solitaria</t>
  </si>
  <si>
    <t>amerikansk skogssnäppa</t>
  </si>
  <si>
    <t>Solitary Sandpiper</t>
  </si>
  <si>
    <t>Tringa brevipes</t>
  </si>
  <si>
    <t>sibirisk gråsnäppa</t>
  </si>
  <si>
    <t>Grey-tailed Tattler</t>
  </si>
  <si>
    <t>Tringa stagnatilis</t>
  </si>
  <si>
    <t>dammsnäppa</t>
  </si>
  <si>
    <t>Marsh Sandpiper</t>
  </si>
  <si>
    <t>Tringa glareola</t>
  </si>
  <si>
    <t>grönbena</t>
  </si>
  <si>
    <t>Wood Sandpiper</t>
  </si>
  <si>
    <t>Tringa totanus</t>
  </si>
  <si>
    <t>rödbena</t>
  </si>
  <si>
    <t>Common Redshank</t>
  </si>
  <si>
    <t xml:space="preserve">   Tringa totanus robusta</t>
  </si>
  <si>
    <t xml:space="preserve">   isländsk rödbena</t>
  </si>
  <si>
    <t xml:space="preserve">   Icelandic Redshank</t>
  </si>
  <si>
    <t>Tringa totanus robusta</t>
  </si>
  <si>
    <t xml:space="preserve">   Tringa totanus totanus</t>
  </si>
  <si>
    <t xml:space="preserve">   europeisk rödbena</t>
  </si>
  <si>
    <t xml:space="preserve">   European Common Redshank</t>
  </si>
  <si>
    <t>Tringa totanus totanus</t>
  </si>
  <si>
    <t>27</t>
  </si>
  <si>
    <t>Tringa flavipes</t>
  </si>
  <si>
    <t>mindre gulbena</t>
  </si>
  <si>
    <t>Lesser Yellowlegs</t>
  </si>
  <si>
    <t>Tringa erythropus</t>
  </si>
  <si>
    <t>svartsnäppa</t>
  </si>
  <si>
    <t>Spotted Redshank</t>
  </si>
  <si>
    <t>Tringa nebularia</t>
  </si>
  <si>
    <t>gluttsnäppa</t>
  </si>
  <si>
    <t>Common Greenshank</t>
  </si>
  <si>
    <t>Tringa melanoleuca</t>
  </si>
  <si>
    <t>större gulbena</t>
  </si>
  <si>
    <t>Greater Yellowlegs</t>
  </si>
  <si>
    <t>Arenaria interpres</t>
  </si>
  <si>
    <t>roskarl</t>
  </si>
  <si>
    <t>Ruddy Turnstone</t>
  </si>
  <si>
    <t xml:space="preserve">   Arenaria interpres interpres</t>
  </si>
  <si>
    <t xml:space="preserve">   vanlig roskarl</t>
  </si>
  <si>
    <t xml:space="preserve">   Common Ruddy Turnstone</t>
  </si>
  <si>
    <t>Arenaria interpres interpres</t>
  </si>
  <si>
    <t>Calidris canutus</t>
  </si>
  <si>
    <t>kustsnäppa</t>
  </si>
  <si>
    <t>Red Knot</t>
  </si>
  <si>
    <t xml:space="preserve">   Calidris canutus canutus</t>
  </si>
  <si>
    <t xml:space="preserve">   tajmyrkustsnäppa</t>
  </si>
  <si>
    <t xml:space="preserve">   Siberian Red Knot</t>
  </si>
  <si>
    <t>Calidris canutus canutus</t>
  </si>
  <si>
    <t xml:space="preserve">   Calidris canutus islandica</t>
  </si>
  <si>
    <t xml:space="preserve">   grönlandskustsnäppa</t>
  </si>
  <si>
    <t xml:space="preserve">   Greenland Knot</t>
  </si>
  <si>
    <t>Calidris canutus islandica</t>
  </si>
  <si>
    <t>Calidris tenuirostris</t>
  </si>
  <si>
    <t>kolymasnäppa</t>
  </si>
  <si>
    <t>Great Knot</t>
  </si>
  <si>
    <t>Calidris pugnax</t>
  </si>
  <si>
    <t>brushane</t>
  </si>
  <si>
    <t>Ruff</t>
  </si>
  <si>
    <t>Calidris acuminata</t>
  </si>
  <si>
    <t>spetsstjärtad snäppa</t>
  </si>
  <si>
    <t>Sharp-tailed Sandpiper</t>
  </si>
  <si>
    <t>Calidris falcinellus</t>
  </si>
  <si>
    <t>myrsnäppa</t>
  </si>
  <si>
    <t>Broad-billed Sandpiper</t>
  </si>
  <si>
    <t xml:space="preserve">   Calidris falcinellus falcinellus</t>
  </si>
  <si>
    <r>
      <rPr>
        <sz val="9"/>
        <color rgb="FFA6A6A6"/>
        <rFont val="Arial"/>
        <family val="2"/>
      </rPr>
      <t xml:space="preserve">   </t>
    </r>
    <r>
      <rPr>
        <sz val="9"/>
        <color rgb="FFA6A6A6"/>
        <rFont val="Arial"/>
        <family val="2"/>
      </rPr>
      <t>västlig myrsnäppa</t>
    </r>
  </si>
  <si>
    <t xml:space="preserve">   Western Broad-billed Sandpiper</t>
  </si>
  <si>
    <t>Calidris falcinellus falcinellus</t>
  </si>
  <si>
    <t>Calidris ferruginea</t>
  </si>
  <si>
    <t>spovsnäppa</t>
  </si>
  <si>
    <t>Curlew Sandpiper</t>
  </si>
  <si>
    <t>Calidris himantopus</t>
  </si>
  <si>
    <t>styltsnäppa</t>
  </si>
  <si>
    <t>Stilt Sandpiper</t>
  </si>
  <si>
    <t>Calidris ruficollis</t>
  </si>
  <si>
    <t>rödhalsad snäppa</t>
  </si>
  <si>
    <t>Red-necked Stint</t>
  </si>
  <si>
    <t>Calidris temminckii</t>
  </si>
  <si>
    <t>mosnäppa</t>
  </si>
  <si>
    <t>Temminck’s Stint</t>
  </si>
  <si>
    <t>Calidris subminuta</t>
  </si>
  <si>
    <t>långtåsnäppa</t>
  </si>
  <si>
    <t>Long-toed Stint</t>
  </si>
  <si>
    <t>Calidris subruficollis</t>
  </si>
  <si>
    <t>prärielöpare</t>
  </si>
  <si>
    <t>Buff-breasted Sandpiper</t>
  </si>
  <si>
    <t>Calidris alba</t>
  </si>
  <si>
    <t>sandlöpare</t>
  </si>
  <si>
    <t>Sanderling</t>
  </si>
  <si>
    <t xml:space="preserve">   Calidris alba alba</t>
  </si>
  <si>
    <r>
      <rPr>
        <sz val="9"/>
        <color rgb="FFA6A6A6"/>
        <rFont val="Arial"/>
        <family val="2"/>
      </rPr>
      <t xml:space="preserve">   </t>
    </r>
    <r>
      <rPr>
        <sz val="9"/>
        <color rgb="FFA6A6A6"/>
        <rFont val="Arial"/>
        <family val="2"/>
      </rPr>
      <t>vanlig sandlöpare</t>
    </r>
  </si>
  <si>
    <t xml:space="preserve">   Common Sanderling*</t>
  </si>
  <si>
    <t>Calidris alba alba</t>
  </si>
  <si>
    <t>Calidris alpina</t>
  </si>
  <si>
    <t>kärrsnäppa</t>
  </si>
  <si>
    <t>Dunlin</t>
  </si>
  <si>
    <t xml:space="preserve">   Calidris alpina schinzii</t>
  </si>
  <si>
    <t xml:space="preserve">   sydlig kärrsnäppa</t>
  </si>
  <si>
    <t xml:space="preserve">   Southern Dunlin</t>
  </si>
  <si>
    <t>Calidris alpina schinzii</t>
  </si>
  <si>
    <t xml:space="preserve">   Calidris alpina alpina</t>
  </si>
  <si>
    <t xml:space="preserve">   nordlig kärrsnäppa</t>
  </si>
  <si>
    <t xml:space="preserve">   Northern Dunlin*</t>
  </si>
  <si>
    <t>Calidris alpina alpina</t>
  </si>
  <si>
    <t>Calidris maritima</t>
  </si>
  <si>
    <t>skärsnäppa</t>
  </si>
  <si>
    <t>Purple Sandpiper</t>
  </si>
  <si>
    <t>Calidris bairdii</t>
  </si>
  <si>
    <t>gulbröstad snäppa</t>
  </si>
  <si>
    <t>Baird’s Sandpiper</t>
  </si>
  <si>
    <t>Calidris melanotos</t>
  </si>
  <si>
    <t>tuvsnäppa</t>
  </si>
  <si>
    <t>Pectoral Sandpiper</t>
  </si>
  <si>
    <t>Calidris pusilla</t>
  </si>
  <si>
    <t>sandsnäppa</t>
  </si>
  <si>
    <t>Semipalmated Sandpiper</t>
  </si>
  <si>
    <t>Calidris mauri</t>
  </si>
  <si>
    <t>tundrasnäppa</t>
  </si>
  <si>
    <t>Western Sandpiper</t>
  </si>
  <si>
    <t>Calidris minuta</t>
  </si>
  <si>
    <t>småsnäppa</t>
  </si>
  <si>
    <t>Little Stint</t>
  </si>
  <si>
    <t>Calidris minutilla</t>
  </si>
  <si>
    <t>dvärgsnäppa</t>
  </si>
  <si>
    <t>Least Sandpiper</t>
  </si>
  <si>
    <t>40</t>
  </si>
  <si>
    <t>Calidris fuscicollis</t>
  </si>
  <si>
    <t>vitgumpsnäppa</t>
  </si>
  <si>
    <t>White-rumped Sandpiper</t>
  </si>
  <si>
    <t>Glareolidae</t>
  </si>
  <si>
    <t>vadarsvalor</t>
  </si>
  <si>
    <t>Coursers and Pratincoles</t>
  </si>
  <si>
    <t>Cursorius cursor</t>
  </si>
  <si>
    <t>ökenlöpare</t>
  </si>
  <si>
    <t>Cream-colored Courser</t>
  </si>
  <si>
    <t>Glareola maldivarum</t>
  </si>
  <si>
    <t>orientvadarsvala</t>
  </si>
  <si>
    <t>Oriental Pratincole</t>
  </si>
  <si>
    <t>36</t>
  </si>
  <si>
    <t>Glareola nordmanni</t>
  </si>
  <si>
    <t>svartvingad vadarsvala</t>
  </si>
  <si>
    <t>Black-winged Pratincole</t>
  </si>
  <si>
    <t>Glareola pratincola</t>
  </si>
  <si>
    <t>rödvingad vadarsvala</t>
  </si>
  <si>
    <t>Collared Pratincole</t>
  </si>
  <si>
    <t>31</t>
  </si>
  <si>
    <t xml:space="preserve">   Glareola pratincola pratincola</t>
  </si>
  <si>
    <r>
      <rPr>
        <sz val="9"/>
        <color rgb="FFA6A6A6"/>
        <rFont val="Arial"/>
        <family val="2"/>
      </rPr>
      <t xml:space="preserve">   </t>
    </r>
    <r>
      <rPr>
        <sz val="9"/>
        <color rgb="FFA6A6A6"/>
        <rFont val="Arial"/>
        <family val="2"/>
      </rPr>
      <t>nordlig rödvingad vadarsvala</t>
    </r>
  </si>
  <si>
    <t xml:space="preserve">   Northern Collared Pratincole</t>
  </si>
  <si>
    <t>Glareola pratincola pratincola</t>
  </si>
  <si>
    <t>Stercorariidae</t>
  </si>
  <si>
    <t>labbar</t>
  </si>
  <si>
    <t>Jaegers and Skuas</t>
  </si>
  <si>
    <t>Stercorarius parasiticus</t>
  </si>
  <si>
    <t>kustlabb</t>
  </si>
  <si>
    <t>Parasitic Jaeger</t>
  </si>
  <si>
    <t>Stercorarius longicaudus</t>
  </si>
  <si>
    <t>fjällabb</t>
  </si>
  <si>
    <t>Long-tailed Jaeger</t>
  </si>
  <si>
    <t xml:space="preserve">   Stercorarius longicaudus longicaudus</t>
  </si>
  <si>
    <t xml:space="preserve">   eurasisk fjällabb</t>
  </si>
  <si>
    <t xml:space="preserve">   Eurasian Long-tailed Jaeger</t>
  </si>
  <si>
    <t>Stercorarius longicaudus longicaudus</t>
  </si>
  <si>
    <t>Stercorarius pomarinus</t>
  </si>
  <si>
    <t>bredstjärtad labb</t>
  </si>
  <si>
    <t>Pomarine Jaeger</t>
  </si>
  <si>
    <t>Stercorarius skua</t>
  </si>
  <si>
    <t>storlabb</t>
  </si>
  <si>
    <t>Great Skua</t>
  </si>
  <si>
    <t>Alcidae</t>
  </si>
  <si>
    <t>alkor</t>
  </si>
  <si>
    <t>Auks, Puffins, and Murres</t>
  </si>
  <si>
    <t>Fratercula cirrhata</t>
  </si>
  <si>
    <t>tofslunne</t>
  </si>
  <si>
    <t>Tufted Puffin</t>
  </si>
  <si>
    <t>Fratercula arctica</t>
  </si>
  <si>
    <t>lunnefågel</t>
  </si>
  <si>
    <t>Atlantic Puffin</t>
  </si>
  <si>
    <t>Aethia psittacula</t>
  </si>
  <si>
    <t>papegojalka</t>
  </si>
  <si>
    <t>Parakeet Auklet</t>
  </si>
  <si>
    <t>Cepphus grylle</t>
  </si>
  <si>
    <t>tobisgrissla</t>
  </si>
  <si>
    <t>Black Guillemot</t>
  </si>
  <si>
    <t xml:space="preserve">   Cepphus grylle mandtii</t>
  </si>
  <si>
    <t xml:space="preserve">   nordlig tobisgrissla</t>
  </si>
  <si>
    <t xml:space="preserve">   Mandt’s Black Guillemot</t>
  </si>
  <si>
    <t>Cepphus grylle mandtii</t>
  </si>
  <si>
    <t xml:space="preserve">   Cepphus grylle arcticus</t>
  </si>
  <si>
    <t xml:space="preserve">   atlanttobisgrissla</t>
  </si>
  <si>
    <t xml:space="preserve">   Atlantic Black Guillemot</t>
  </si>
  <si>
    <t>Cepphus grylle arcticus</t>
  </si>
  <si>
    <t xml:space="preserve">   Cepphus grylle grylle</t>
  </si>
  <si>
    <t xml:space="preserve">   östersjötobisgrissla</t>
  </si>
  <si>
    <t xml:space="preserve">   Baltic Black Guillemot</t>
  </si>
  <si>
    <t>Cepphus grylle grylle</t>
  </si>
  <si>
    <t>Alca torda</t>
  </si>
  <si>
    <t>tordmule</t>
  </si>
  <si>
    <t>Razorbill</t>
  </si>
  <si>
    <t xml:space="preserve">   Alca torda torda</t>
  </si>
  <si>
    <t xml:space="preserve">   nordlig tordmule</t>
  </si>
  <si>
    <t xml:space="preserve">   Continental Razorbill</t>
  </si>
  <si>
    <t>Alca torda torda</t>
  </si>
  <si>
    <t xml:space="preserve">   Alca torda islandica</t>
  </si>
  <si>
    <t xml:space="preserve">   isländsk tordmule</t>
  </si>
  <si>
    <t xml:space="preserve">   Iceland Razorbill</t>
  </si>
  <si>
    <t>Alca torda islandica</t>
  </si>
  <si>
    <t>Pinguinus impennis</t>
  </si>
  <si>
    <t>garfågel</t>
  </si>
  <si>
    <t>Great Auk</t>
  </si>
  <si>
    <t>†, #6</t>
  </si>
  <si>
    <t>Alle alle</t>
  </si>
  <si>
    <t>alkekung</t>
  </si>
  <si>
    <t>Little Auk</t>
  </si>
  <si>
    <t xml:space="preserve"> </t>
  </si>
  <si>
    <t xml:space="preserve">   Alle alle alle</t>
  </si>
  <si>
    <t xml:space="preserve">   mindre alkekung</t>
  </si>
  <si>
    <t xml:space="preserve">   Common Little Auk</t>
  </si>
  <si>
    <t>Alle alle alle</t>
  </si>
  <si>
    <t>Uria lomvia</t>
  </si>
  <si>
    <t>spetsbergsgrissla</t>
  </si>
  <si>
    <t>Thick-billed Murre</t>
  </si>
  <si>
    <t>54</t>
  </si>
  <si>
    <t xml:space="preserve">   Uria lomvia lomvia</t>
  </si>
  <si>
    <t xml:space="preserve">   atlantspetsbergsgrissla</t>
  </si>
  <si>
    <t xml:space="preserve">   North Atlantic Thick-billed Murre</t>
  </si>
  <si>
    <t>Uria lomvia lomvia</t>
  </si>
  <si>
    <t>Uria aalge</t>
  </si>
  <si>
    <t>sillgrissla</t>
  </si>
  <si>
    <t>Common Murre</t>
  </si>
  <si>
    <t xml:space="preserve">   Uria aalge aalge</t>
  </si>
  <si>
    <t xml:space="preserve">   nordlig sillgrissla</t>
  </si>
  <si>
    <t xml:space="preserve">   Atlantic Common Murre</t>
  </si>
  <si>
    <t>Uria aalge aalge</t>
  </si>
  <si>
    <t xml:space="preserve">   Uria aalge hyperborea</t>
  </si>
  <si>
    <t xml:space="preserve">   arktisk sillgrissla</t>
  </si>
  <si>
    <t xml:space="preserve">   Northeast Atlantic Common Murre</t>
  </si>
  <si>
    <t>Uria aalge hyperborea</t>
  </si>
  <si>
    <t xml:space="preserve">   Uria aalge albionis</t>
  </si>
  <si>
    <t xml:space="preserve">   brittisk sillgrissla</t>
  </si>
  <si>
    <t xml:space="preserve">   Southern Atlantic Common Murre</t>
  </si>
  <si>
    <t>Uria aalge albionis</t>
  </si>
  <si>
    <t>Laridae</t>
  </si>
  <si>
    <t>måsfåglar</t>
  </si>
  <si>
    <t>Skimmers, Noddies, Terns, and Gulls</t>
  </si>
  <si>
    <t>Onychoprion fuscatus</t>
  </si>
  <si>
    <t>sottärna</t>
  </si>
  <si>
    <t>Sooty Tern</t>
  </si>
  <si>
    <t xml:space="preserve">   Onychoprion fuscatus fuscatus</t>
  </si>
  <si>
    <t xml:space="preserve">   atlantsottärna</t>
  </si>
  <si>
    <t xml:space="preserve">   Caribbean Sooty Tern</t>
  </si>
  <si>
    <t>Onychoprion fuscatus fuscatus</t>
  </si>
  <si>
    <t>Onychoprion anaethetus</t>
  </si>
  <si>
    <t>tygeltärna</t>
  </si>
  <si>
    <t>Bridled Tern</t>
  </si>
  <si>
    <t xml:space="preserve">   Onychoprion anaethetus melanopterus</t>
  </si>
  <si>
    <t xml:space="preserve">   atlanttygeltärna</t>
  </si>
  <si>
    <t xml:space="preserve">   Atlantic Bridled Tern</t>
  </si>
  <si>
    <t>Onychoprion anaethetus melanopterus</t>
  </si>
  <si>
    <t>Sternula albifrons</t>
  </si>
  <si>
    <t>småtärna</t>
  </si>
  <si>
    <t>Little Tern</t>
  </si>
  <si>
    <t xml:space="preserve">   Sternula albifrons albifrons</t>
  </si>
  <si>
    <t xml:space="preserve">   vanlig småtärna</t>
  </si>
  <si>
    <t xml:space="preserve">   European Little Tern</t>
  </si>
  <si>
    <t>Sternula albifrons albifrons</t>
  </si>
  <si>
    <t>Hydroprogne caspia</t>
  </si>
  <si>
    <t>skräntärna</t>
  </si>
  <si>
    <t>Caspian Tern</t>
  </si>
  <si>
    <t>Gelochelidon nilotica</t>
  </si>
  <si>
    <t>sandtärna</t>
  </si>
  <si>
    <t>Gull-billed Tern</t>
  </si>
  <si>
    <t xml:space="preserve">   Gelochelidon nilotica nilotica</t>
  </si>
  <si>
    <t xml:space="preserve">   vanlig sandtärna</t>
  </si>
  <si>
    <t xml:space="preserve">   West Eurasian Gull-billed Tern</t>
  </si>
  <si>
    <t>Gelochelidon nilotica nilotica</t>
  </si>
  <si>
    <t>Chlidonias hybrida</t>
  </si>
  <si>
    <t>skäggtärna</t>
  </si>
  <si>
    <t>Whiskered Tern</t>
  </si>
  <si>
    <t xml:space="preserve">   Chlidonias hybrida hybrida</t>
  </si>
  <si>
    <t xml:space="preserve">   nordlig skäggtärna</t>
  </si>
  <si>
    <t xml:space="preserve">   Eurasian Whiskered Tern</t>
  </si>
  <si>
    <t>Chlidonias hybrida hybrida</t>
  </si>
  <si>
    <t>Chlidonias leucopterus</t>
  </si>
  <si>
    <t>vitvingad tärna</t>
  </si>
  <si>
    <t>White-winged Tern</t>
  </si>
  <si>
    <t>Chlidonias niger</t>
  </si>
  <si>
    <t>svarttärna</t>
  </si>
  <si>
    <t>Black Tern</t>
  </si>
  <si>
    <t xml:space="preserve">   Chlidonias niger niger</t>
  </si>
  <si>
    <t xml:space="preserve">   eurasisk svarttärna</t>
  </si>
  <si>
    <t xml:space="preserve">   Eurasian Black Tern</t>
  </si>
  <si>
    <t>Chlidonias niger niger</t>
  </si>
  <si>
    <t>Thalasseus sandvicensis</t>
  </si>
  <si>
    <t>kentsk tärna</t>
  </si>
  <si>
    <t>Sandwich Tern</t>
  </si>
  <si>
    <t xml:space="preserve">   Thalasseus sandvicensis sandvicensis</t>
  </si>
  <si>
    <t xml:space="preserve">   eurasisk kentsk tärna</t>
  </si>
  <si>
    <t xml:space="preserve">   Eurasian Sandwich Tern</t>
  </si>
  <si>
    <t>Thalasseus sandvicensis sandvicensis</t>
  </si>
  <si>
    <t>Sterna forsteri</t>
  </si>
  <si>
    <t>kärrtärna</t>
  </si>
  <si>
    <t>Forster’s Tern</t>
  </si>
  <si>
    <t>Sterna paradisaea</t>
  </si>
  <si>
    <t>silvertärna</t>
  </si>
  <si>
    <t>Arctic Tern</t>
  </si>
  <si>
    <t>Sterna hirundo</t>
  </si>
  <si>
    <t>fisktärna</t>
  </si>
  <si>
    <t>Common Tern</t>
  </si>
  <si>
    <t xml:space="preserve">   Sterna hirundo hirundo</t>
  </si>
  <si>
    <t xml:space="preserve">   västlig fisktärna</t>
  </si>
  <si>
    <t xml:space="preserve">   Western Common Tern</t>
  </si>
  <si>
    <t>Sterna hirundo hirundo</t>
  </si>
  <si>
    <t>Sterna dougallii</t>
  </si>
  <si>
    <t>rosentärna</t>
  </si>
  <si>
    <t>Roseate Tern</t>
  </si>
  <si>
    <t xml:space="preserve">   Sterna dougallii dougallii</t>
  </si>
  <si>
    <t xml:space="preserve">   atlantrosentärna</t>
  </si>
  <si>
    <t xml:space="preserve">   Atlantic Roseate Tern</t>
  </si>
  <si>
    <t>Sterna dougallii dougallii</t>
  </si>
  <si>
    <t>Hydrocoloeus minutus</t>
  </si>
  <si>
    <t>dvärgmås</t>
  </si>
  <si>
    <t>Little Gull</t>
  </si>
  <si>
    <t>Rhodostethia rosea</t>
  </si>
  <si>
    <t>rosenmås</t>
  </si>
  <si>
    <t>Ross’s Gull</t>
  </si>
  <si>
    <t>Rissa tridactyla</t>
  </si>
  <si>
    <t>tretåig mås</t>
  </si>
  <si>
    <t>Black-legged Kittiwake</t>
  </si>
  <si>
    <t xml:space="preserve">   Rissa tridactyla tridactyla</t>
  </si>
  <si>
    <t xml:space="preserve">   vanlig tretåig mås</t>
  </si>
  <si>
    <t xml:space="preserve">   Atlantic Black-legged Kittiwake</t>
  </si>
  <si>
    <t>Rissa tridactyla tridactyla</t>
  </si>
  <si>
    <t>Xema sabini</t>
  </si>
  <si>
    <t>tärnmås</t>
  </si>
  <si>
    <t>Sabine’s Gull</t>
  </si>
  <si>
    <t>26</t>
  </si>
  <si>
    <t>Pagophila eburnea</t>
  </si>
  <si>
    <t>ismås</t>
  </si>
  <si>
    <t>Ivory Gull</t>
  </si>
  <si>
    <t>Chroicocephalus genei</t>
  </si>
  <si>
    <t>långnäbbad mås</t>
  </si>
  <si>
    <t>Slender-billed Gull</t>
  </si>
  <si>
    <t>Chroicocephalus philadelphia</t>
  </si>
  <si>
    <t>trädmås</t>
  </si>
  <si>
    <t>Bonaparte’s Gull</t>
  </si>
  <si>
    <t>Chroicocephalus ridibundus</t>
  </si>
  <si>
    <t>skrattmås</t>
  </si>
  <si>
    <t>Black-headed Gull</t>
  </si>
  <si>
    <t>5</t>
  </si>
  <si>
    <t>Leucophaeus atricilla</t>
  </si>
  <si>
    <t>sotvingad mås</t>
  </si>
  <si>
    <t>Laughing Gull</t>
  </si>
  <si>
    <t xml:space="preserve">   Leucophaeus atricilla megalopterus</t>
  </si>
  <si>
    <t xml:space="preserve">   nordlig sotvingad mås</t>
  </si>
  <si>
    <t xml:space="preserve">   North American Laughing Gull</t>
  </si>
  <si>
    <t>Leucophaeus atricilla megalopterus</t>
  </si>
  <si>
    <t>Leucophaeus pipixcan</t>
  </si>
  <si>
    <t>präriemås</t>
  </si>
  <si>
    <t>Franklin’s Gull</t>
  </si>
  <si>
    <t>Ichthyaetus ichthyaetus</t>
  </si>
  <si>
    <t>svarthuvad trut</t>
  </si>
  <si>
    <t>Pallas’s Gull</t>
  </si>
  <si>
    <t>Ichthyaetus melanocephalus</t>
  </si>
  <si>
    <t>svarthuvad mås</t>
  </si>
  <si>
    <t>Mediterranean Gull</t>
  </si>
  <si>
    <t>Larus delawarensis</t>
  </si>
  <si>
    <t>ringnäbbad mås</t>
  </si>
  <si>
    <t>Ring-billed Gull</t>
  </si>
  <si>
    <t>Larus canus</t>
  </si>
  <si>
    <t>fiskmås</t>
  </si>
  <si>
    <t>Common Gull</t>
  </si>
  <si>
    <t xml:space="preserve">   Larus canus canus</t>
  </si>
  <si>
    <t xml:space="preserve">   europeisk fiskmås</t>
  </si>
  <si>
    <t xml:space="preserve">   European Common Gull</t>
  </si>
  <si>
    <t>Larus canus canus</t>
  </si>
  <si>
    <t xml:space="preserve">   Larus canus heinei</t>
  </si>
  <si>
    <t xml:space="preserve">   rysk fiskmås</t>
  </si>
  <si>
    <t xml:space="preserve">   Russian Common Gull</t>
  </si>
  <si>
    <t>Larus canus heinei</t>
  </si>
  <si>
    <t>Larus cachinnans</t>
  </si>
  <si>
    <t>kaspisk trut</t>
  </si>
  <si>
    <t>Caspian Gull</t>
  </si>
  <si>
    <t>Larus argentatus</t>
  </si>
  <si>
    <t>gråtrut</t>
  </si>
  <si>
    <t>European Herring Gull</t>
  </si>
  <si>
    <t xml:space="preserve">   Larus argentatus argentatus</t>
  </si>
  <si>
    <t xml:space="preserve">   skandinavisk gråtrut</t>
  </si>
  <si>
    <t xml:space="preserve">   Scandinavian Herring Gull</t>
  </si>
  <si>
    <t>Larus argentatus argentatus</t>
  </si>
  <si>
    <t>Larus michahellis</t>
  </si>
  <si>
    <t>medelhavstrut</t>
  </si>
  <si>
    <t>Yellow-legged Gull</t>
  </si>
  <si>
    <t xml:space="preserve">   Larus michahellis atlantis</t>
  </si>
  <si>
    <r>
      <rPr>
        <sz val="10"/>
        <color rgb="FFA6A6A6"/>
        <rFont val="Arial"/>
        <family val="2"/>
      </rPr>
      <t xml:space="preserve">   </t>
    </r>
    <r>
      <rPr>
        <sz val="9"/>
        <color rgb="FFA6A6A6"/>
        <rFont val="Arial"/>
        <family val="2"/>
      </rPr>
      <t>azorisk medelhavstrut</t>
    </r>
  </si>
  <si>
    <t xml:space="preserve">   Atlantic Yellow-legged Gull*</t>
  </si>
  <si>
    <t>Larus michahellis atlantis</t>
  </si>
  <si>
    <t xml:space="preserve">   Larus michahellis michahellis</t>
  </si>
  <si>
    <t xml:space="preserve">   östlig medelhavstrut</t>
  </si>
  <si>
    <t xml:space="preserve">   Mediterranean Yellow-legged Gull</t>
  </si>
  <si>
    <t>Larus michahellis michahellis</t>
  </si>
  <si>
    <t>Larus marinus</t>
  </si>
  <si>
    <t>havstrut</t>
  </si>
  <si>
    <t>Great Black-backed Gull</t>
  </si>
  <si>
    <t>Larus hyperboreus</t>
  </si>
  <si>
    <t>vittrut</t>
  </si>
  <si>
    <t>Glaucous Gull</t>
  </si>
  <si>
    <t xml:space="preserve">   Larus hyperboreus hyperboreus</t>
  </si>
  <si>
    <t xml:space="preserve">   europeisk vittrut</t>
  </si>
  <si>
    <t xml:space="preserve">   Common Glaucous Gull</t>
  </si>
  <si>
    <t>Larus hyperboreus hyperboreus</t>
  </si>
  <si>
    <t>Larus fuscus</t>
  </si>
  <si>
    <t>silltrut</t>
  </si>
  <si>
    <t>Lesser Black-backed Gull</t>
  </si>
  <si>
    <t xml:space="preserve">   Larus fuscus graellsii</t>
  </si>
  <si>
    <t xml:space="preserve">   atlantsilltrut</t>
  </si>
  <si>
    <t xml:space="preserve">   British Lesser Black-backed Gull</t>
  </si>
  <si>
    <t>Larus fuscus graellsii</t>
  </si>
  <si>
    <t xml:space="preserve">   Larus fuscus intermedius</t>
  </si>
  <si>
    <t xml:space="preserve">   nordsjösilltrut</t>
  </si>
  <si>
    <t xml:space="preserve">   Continental Lesser Black-backed Gull</t>
  </si>
  <si>
    <t>Larus fuscus intermedius</t>
  </si>
  <si>
    <t xml:space="preserve">   Larus fuscus fuscus</t>
  </si>
  <si>
    <t xml:space="preserve">   östersjötrut</t>
  </si>
  <si>
    <t xml:space="preserve">   Baltic Gull</t>
  </si>
  <si>
    <t>Larus fuscus fuscus</t>
  </si>
  <si>
    <t>Larus glaucoides</t>
  </si>
  <si>
    <t>vitvingad trut</t>
  </si>
  <si>
    <t>Iceland Gull</t>
  </si>
  <si>
    <t xml:space="preserve">   Larus glaucoides glaucoides</t>
  </si>
  <si>
    <t xml:space="preserve">   grönlandstrut</t>
  </si>
  <si>
    <t xml:space="preserve">   Greenland Gull</t>
  </si>
  <si>
    <t>Larus glaucoides glaucoides</t>
  </si>
  <si>
    <t xml:space="preserve">   Larus glaucoides kumlieni</t>
  </si>
  <si>
    <t xml:space="preserve">   baffintrut</t>
  </si>
  <si>
    <t xml:space="preserve">   Kumlien’s Gull</t>
  </si>
  <si>
    <t>Larus glaucoides kumlieni</t>
  </si>
  <si>
    <t>GAVIIFORMES</t>
  </si>
  <si>
    <t>LOMFÅGLAR</t>
  </si>
  <si>
    <t>Gaviidae</t>
  </si>
  <si>
    <t>lommar</t>
  </si>
  <si>
    <t>Loons</t>
  </si>
  <si>
    <t>Gavia stellata</t>
  </si>
  <si>
    <t>smålom</t>
  </si>
  <si>
    <t>Red-throated Loon</t>
  </si>
  <si>
    <t>Gavia immer</t>
  </si>
  <si>
    <t>svartnäbbad islom</t>
  </si>
  <si>
    <t>Common Loon</t>
  </si>
  <si>
    <t>Gavia adamsii</t>
  </si>
  <si>
    <t>vitnäbbad islom</t>
  </si>
  <si>
    <t>Yellow-billed Loon</t>
  </si>
  <si>
    <t>Gavia pacifica</t>
  </si>
  <si>
    <t>stillahavslom</t>
  </si>
  <si>
    <t>Pacific Loon</t>
  </si>
  <si>
    <t>Gavia arctica</t>
  </si>
  <si>
    <t>storlom</t>
  </si>
  <si>
    <t>Black-throated Loon</t>
  </si>
  <si>
    <t xml:space="preserve">   Gavia arctica arctica</t>
  </si>
  <si>
    <t xml:space="preserve">   västlig storlom</t>
  </si>
  <si>
    <t xml:space="preserve">   Arctic Loon</t>
  </si>
  <si>
    <t>Gavia arctica arctica</t>
  </si>
  <si>
    <t>PROCELLARIIFORMES</t>
  </si>
  <si>
    <t>STORMFÅGLAR</t>
  </si>
  <si>
    <t>Diomedeidae</t>
  </si>
  <si>
    <t>albatrosser</t>
  </si>
  <si>
    <t>Albatrosses</t>
  </si>
  <si>
    <t>Thalassarche chlororhynchos</t>
  </si>
  <si>
    <t>mindre albatross</t>
  </si>
  <si>
    <t>Atlantic Yellow-nosed Albatross</t>
  </si>
  <si>
    <t>Thalassarche melanophris</t>
  </si>
  <si>
    <t>svartbrynad albatross</t>
  </si>
  <si>
    <t>Black-browed Albatross</t>
  </si>
  <si>
    <t xml:space="preserve">   Thalassarche melanophris melanophris</t>
  </si>
  <si>
    <t xml:space="preserve">   vanlig svartbrynad albatross</t>
  </si>
  <si>
    <r>
      <rPr>
        <sz val="10"/>
        <color rgb="FFA6A6A6"/>
        <rFont val="Arial"/>
        <family val="2"/>
      </rPr>
      <t xml:space="preserve">   </t>
    </r>
    <r>
      <rPr>
        <sz val="9"/>
        <color rgb="FFA6A6A6"/>
        <rFont val="Arial"/>
        <family val="2"/>
      </rPr>
      <t>Common Black-browed Albatross*</t>
    </r>
  </si>
  <si>
    <t>Thalassarche melanophris melanophris</t>
  </si>
  <si>
    <t>Hydrobatidae</t>
  </si>
  <si>
    <t>stormsvalor</t>
  </si>
  <si>
    <t>Northern Storm Petrels</t>
  </si>
  <si>
    <t>Hydrobates pelagicus</t>
  </si>
  <si>
    <t>stormsvala</t>
  </si>
  <si>
    <t>European Storm Petrel</t>
  </si>
  <si>
    <t xml:space="preserve">   Hydrobates pelagicus pelagicus</t>
  </si>
  <si>
    <t xml:space="preserve">   atlantstormsvala</t>
  </si>
  <si>
    <t xml:space="preserve">   British Storm Petrel</t>
  </si>
  <si>
    <t>Hydrobates pelagicus pelagicus</t>
  </si>
  <si>
    <t>Hydrobates leucorhous</t>
  </si>
  <si>
    <t>klykstjärtad stormsvala</t>
  </si>
  <si>
    <t>Leach’s Storm Petrel</t>
  </si>
  <si>
    <t xml:space="preserve">   Hydrobates leucorhous leucorhous</t>
  </si>
  <si>
    <t xml:space="preserve">   vanlig klykstjärtad stormsvala</t>
  </si>
  <si>
    <t xml:space="preserve">   Northern Leach’s Storm Petrel</t>
  </si>
  <si>
    <t>Hydrobates leucorhous leucorhous</t>
  </si>
  <si>
    <t>Procellariidae</t>
  </si>
  <si>
    <t>liror</t>
  </si>
  <si>
    <t>Petrels, Shearwaters, and Diving Petrels</t>
  </si>
  <si>
    <t>Fulmarus glacialis</t>
  </si>
  <si>
    <t>stormfågel</t>
  </si>
  <si>
    <t>Northern Fulmar</t>
  </si>
  <si>
    <t xml:space="preserve">   Fulmarus glacialis auduboni</t>
  </si>
  <si>
    <t xml:space="preserve">   atlantstormfågel</t>
  </si>
  <si>
    <t xml:space="preserve">   Atlantic Northern Fulmar*</t>
  </si>
  <si>
    <t>Fulmarus glacialis auduboni</t>
  </si>
  <si>
    <t>Calonectris diomedea</t>
  </si>
  <si>
    <t>diomedeslira</t>
  </si>
  <si>
    <t>Scopoli’s Shearwater</t>
  </si>
  <si>
    <t>#7</t>
  </si>
  <si>
    <t>Calonectris borealis</t>
  </si>
  <si>
    <t>gulnäbbad lira</t>
  </si>
  <si>
    <t>Cory’s Shearwater</t>
  </si>
  <si>
    <t>Ardenna grisea</t>
  </si>
  <si>
    <t>grålira</t>
  </si>
  <si>
    <t>Sooty Shearwater</t>
  </si>
  <si>
    <t>Ardenna gravis</t>
  </si>
  <si>
    <t>större lira</t>
  </si>
  <si>
    <t>Great Shearwater</t>
  </si>
  <si>
    <t>Puffinus puffinus</t>
  </si>
  <si>
    <t>mindre lira</t>
  </si>
  <si>
    <t>Manx Shearwater</t>
  </si>
  <si>
    <t xml:space="preserve">   Puffinus puffinus puffinus</t>
  </si>
  <si>
    <t xml:space="preserve">   vanlig mindre lira</t>
  </si>
  <si>
    <t xml:space="preserve">   Common Manx Shearwater*</t>
  </si>
  <si>
    <t>Puffinus puffinus puffinus</t>
  </si>
  <si>
    <t>Puffinus yelkouan</t>
  </si>
  <si>
    <t>medelhavslira</t>
  </si>
  <si>
    <t>Mediterranean Shearwater</t>
  </si>
  <si>
    <t xml:space="preserve">   Puffinus yelkouan mauretanicus</t>
  </si>
  <si>
    <t xml:space="preserve">   balearisk lira</t>
  </si>
  <si>
    <t xml:space="preserve">   Balearic Shearwater</t>
  </si>
  <si>
    <t>Puffinus yelkouan mauretanicus</t>
  </si>
  <si>
    <t>Pterodroma madeira / feae / deserta</t>
  </si>
  <si>
    <r>
      <rPr>
        <sz val="10"/>
        <color rgb="FF000000"/>
        <rFont val="Arial"/>
        <family val="2"/>
      </rPr>
      <t xml:space="preserve">obest. madeirapetrell / </t>
    </r>
    <r>
      <rPr>
        <sz val="10"/>
        <color rgb="FF000000"/>
        <rFont val="Arial"/>
        <family val="2"/>
      </rPr>
      <t>kapverdepetrell / desertaspetrell</t>
    </r>
  </si>
  <si>
    <r>
      <rPr>
        <sz val="10"/>
        <color rgb="FF000000"/>
        <rFont val="Arial"/>
        <family val="2"/>
      </rPr>
      <t xml:space="preserve">Zino’s Petrel / </t>
    </r>
    <r>
      <rPr>
        <sz val="10"/>
        <color rgb="FFFF0000"/>
        <rFont val="Arial"/>
        <family val="2"/>
      </rPr>
      <t xml:space="preserve">Cape Verde </t>
    </r>
    <r>
      <rPr>
        <sz val="10"/>
        <color rgb="FF000000"/>
        <rFont val="Arial"/>
        <family val="2"/>
      </rPr>
      <t>Petrel / Desertas Petrel</t>
    </r>
  </si>
  <si>
    <r>
      <rPr>
        <sz val="10"/>
        <color rgb="FFFF0000"/>
        <rFont val="Arial"/>
        <family val="2"/>
      </rPr>
      <t>#1</t>
    </r>
    <r>
      <rPr>
        <sz val="10"/>
        <color rgb="FF000000"/>
        <rFont val="Arial"/>
        <family val="2"/>
      </rPr>
      <t>, #8</t>
    </r>
  </si>
  <si>
    <t>3_art</t>
  </si>
  <si>
    <t>4870.5</t>
  </si>
  <si>
    <t>CICONIIFORMES</t>
  </si>
  <si>
    <t>STORKFÅGLAR</t>
  </si>
  <si>
    <t>Ciconiidae</t>
  </si>
  <si>
    <t>storkar</t>
  </si>
  <si>
    <t>Storks</t>
  </si>
  <si>
    <t>Ciconia nigra</t>
  </si>
  <si>
    <t>svart stork</t>
  </si>
  <si>
    <t>Black Stork</t>
  </si>
  <si>
    <t>Ciconia ciconia</t>
  </si>
  <si>
    <t>vit stork</t>
  </si>
  <si>
    <t>White Stork</t>
  </si>
  <si>
    <t xml:space="preserve">   Ciconia ciconia ciconia</t>
  </si>
  <si>
    <t xml:space="preserve">   vanlig vit stork</t>
  </si>
  <si>
    <t xml:space="preserve">   European White Stork</t>
  </si>
  <si>
    <t>Ciconia ciconia ciconia</t>
  </si>
  <si>
    <t>SULIFORMES</t>
  </si>
  <si>
    <t>SULFÅGLAR</t>
  </si>
  <si>
    <t>Fregatidae</t>
  </si>
  <si>
    <t>fregattfåglar</t>
  </si>
  <si>
    <t>Frigatebirds</t>
  </si>
  <si>
    <r>
      <rPr>
        <i/>
        <sz val="10"/>
        <color rgb="FF000000"/>
        <rFont val="Arial"/>
        <family val="2"/>
      </rPr>
      <t xml:space="preserve">Fregata </t>
    </r>
    <r>
      <rPr>
        <sz val="10"/>
        <color rgb="FF000000"/>
        <rFont val="Arial"/>
        <family val="2"/>
      </rPr>
      <t>sp.</t>
    </r>
  </si>
  <si>
    <t>obestämd fregattfågel</t>
  </si>
  <si>
    <t>unidentified frigatebird</t>
  </si>
  <si>
    <t>#9</t>
  </si>
  <si>
    <t>Fregata</t>
  </si>
  <si>
    <t>Sulidae</t>
  </si>
  <si>
    <t>sulor</t>
  </si>
  <si>
    <t>Boobies and Gannets</t>
  </si>
  <si>
    <t>Morus bassanus</t>
  </si>
  <si>
    <t>havssula</t>
  </si>
  <si>
    <t>Northern Gannet</t>
  </si>
  <si>
    <t>Sula leucogaster</t>
  </si>
  <si>
    <t>brunsula</t>
  </si>
  <si>
    <t>Brown Booby</t>
  </si>
  <si>
    <t>Phalacrocoracidae</t>
  </si>
  <si>
    <t>skarvar</t>
  </si>
  <si>
    <t>Cormorants and Shags</t>
  </si>
  <si>
    <t>Microcarbo pygmaeus</t>
  </si>
  <si>
    <t>dvärgskarv</t>
  </si>
  <si>
    <t>Pygmy Cormorant</t>
  </si>
  <si>
    <t>Gulosus aristotelis</t>
  </si>
  <si>
    <t>toppskarv</t>
  </si>
  <si>
    <t>European Shag</t>
  </si>
  <si>
    <t xml:space="preserve">   Gulosus aristotelis aristotelis</t>
  </si>
  <si>
    <t xml:space="preserve">   nordlig toppskarv</t>
  </si>
  <si>
    <t xml:space="preserve">   Atlantic Shag</t>
  </si>
  <si>
    <t>Gulosus aristotelis aristotelis</t>
  </si>
  <si>
    <t>Phalacrocorax carbo</t>
  </si>
  <si>
    <t>storskarv</t>
  </si>
  <si>
    <t>Great Cormorant</t>
  </si>
  <si>
    <t xml:space="preserve">   Phalacrocorax carbo carbo</t>
  </si>
  <si>
    <t xml:space="preserve">   atlantstorskarv</t>
  </si>
  <si>
    <t xml:space="preserve">   North Atlantic Great Cormorant</t>
  </si>
  <si>
    <t>Phalacrocorax carbo carbo</t>
  </si>
  <si>
    <t xml:space="preserve">   Phalacrocorax carbo sinensis</t>
  </si>
  <si>
    <t xml:space="preserve">   mellanskarv</t>
  </si>
  <si>
    <t xml:space="preserve">   Continental Great Cormorant</t>
  </si>
  <si>
    <t>Phalacrocorax carbo sinensis</t>
  </si>
  <si>
    <t>PELECANIFORMES</t>
  </si>
  <si>
    <t>PELIKANFÅGLAR</t>
  </si>
  <si>
    <t>Threskiornithidae</t>
  </si>
  <si>
    <t>ibisar</t>
  </si>
  <si>
    <t>Ibises and Spoonbills</t>
  </si>
  <si>
    <t>51</t>
  </si>
  <si>
    <t>Plegadis falcinellus</t>
  </si>
  <si>
    <t>bronsibis</t>
  </si>
  <si>
    <t>Glossy Ibis</t>
  </si>
  <si>
    <t>Platalea leucorodia</t>
  </si>
  <si>
    <t>skedstork</t>
  </si>
  <si>
    <t>Eurasian Spoonbill</t>
  </si>
  <si>
    <t xml:space="preserve">   Platalea leucorodia leucorodia</t>
  </si>
  <si>
    <t xml:space="preserve">   eurasisk skedstork</t>
  </si>
  <si>
    <t xml:space="preserve">   Palearctic Eurasian Spoonbill</t>
  </si>
  <si>
    <t>Platalea leucorodia leucorodia</t>
  </si>
  <si>
    <t>Ardeidae</t>
  </si>
  <si>
    <t>hägrar</t>
  </si>
  <si>
    <t>Herons, Egrets, and Bitterns</t>
  </si>
  <si>
    <t>Botaurus stellaris</t>
  </si>
  <si>
    <t>rördrom</t>
  </si>
  <si>
    <t>Eurasian Bittern</t>
  </si>
  <si>
    <t xml:space="preserve">   Botaurus stellaris stellaris</t>
  </si>
  <si>
    <t xml:space="preserve">   vanlig rördrom</t>
  </si>
  <si>
    <t xml:space="preserve">   Common Eurasian Bittern*</t>
  </si>
  <si>
    <t>Botaurus stellaris stellaris</t>
  </si>
  <si>
    <t>Botaurus lentiginosus</t>
  </si>
  <si>
    <t>amerikansk rördrom</t>
  </si>
  <si>
    <t>American Bittern</t>
  </si>
  <si>
    <r>
      <rPr>
        <i/>
        <sz val="10"/>
        <color rgb="FF000000"/>
        <rFont val="Arial"/>
        <family val="2"/>
      </rPr>
      <t>Botaurus</t>
    </r>
    <r>
      <rPr>
        <i/>
        <sz val="10"/>
        <color rgb="FF000000"/>
        <rFont val="Arial"/>
        <family val="2"/>
      </rPr>
      <t xml:space="preserve"> minutus</t>
    </r>
  </si>
  <si>
    <t>dvärgrördrom</t>
  </si>
  <si>
    <t>Little Bittern</t>
  </si>
  <si>
    <t>Botaurus minutus</t>
  </si>
  <si>
    <t xml:space="preserve">   Botaurus minutus minutus</t>
  </si>
  <si>
    <t xml:space="preserve">   nordlig dvärgrördrom</t>
  </si>
  <si>
    <t xml:space="preserve">   Common Little Bittern</t>
  </si>
  <si>
    <t>Botaurus minutus minutus</t>
  </si>
  <si>
    <t>Egretta garzetta</t>
  </si>
  <si>
    <t>silkeshäger</t>
  </si>
  <si>
    <t>Little Egret</t>
  </si>
  <si>
    <t xml:space="preserve">   Egretta garzetta garzetta</t>
  </si>
  <si>
    <t xml:space="preserve">   vanlig silkeshäger</t>
  </si>
  <si>
    <t xml:space="preserve">   Western Little Egret</t>
  </si>
  <si>
    <t>Egretta garzetta garzetta</t>
  </si>
  <si>
    <t>Nycticorax nycticorax</t>
  </si>
  <si>
    <t>natthäger</t>
  </si>
  <si>
    <t>Black-crowned Night Heron</t>
  </si>
  <si>
    <t xml:space="preserve">   Nycticorax nycticorax nycticorax</t>
  </si>
  <si>
    <t xml:space="preserve">   eurasisk natthäger</t>
  </si>
  <si>
    <t xml:space="preserve">   Eurasian Black-crowned Night Heron</t>
  </si>
  <si>
    <t>Nycticorax nycticorax nycticorax</t>
  </si>
  <si>
    <t>Ardeola ralloides</t>
  </si>
  <si>
    <t>rallhäger</t>
  </si>
  <si>
    <t>Squacco Heron</t>
  </si>
  <si>
    <t>Ardea alba</t>
  </si>
  <si>
    <t>ägretthäger</t>
  </si>
  <si>
    <t>Great Egret</t>
  </si>
  <si>
    <t xml:space="preserve">   Ardea alba alba</t>
  </si>
  <si>
    <t xml:space="preserve">   vanlig ägretthäger</t>
  </si>
  <si>
    <t xml:space="preserve">   Eurasian Great Egret</t>
  </si>
  <si>
    <t>Ardea alba alba</t>
  </si>
  <si>
    <t>28</t>
  </si>
  <si>
    <t>Ardea ibis</t>
  </si>
  <si>
    <t>kohäger</t>
  </si>
  <si>
    <t>Western Cattle Egret</t>
  </si>
  <si>
    <t>Ardea purpurea</t>
  </si>
  <si>
    <t>purpurhäger</t>
  </si>
  <si>
    <t>Purple Heron</t>
  </si>
  <si>
    <t>45</t>
  </si>
  <si>
    <t xml:space="preserve">   Ardea purpurea purpurea</t>
  </si>
  <si>
    <t xml:space="preserve">   vanlig purpurhäger</t>
  </si>
  <si>
    <t xml:space="preserve">   Western Purple Heron</t>
  </si>
  <si>
    <t>Ardea purpurea purpurea</t>
  </si>
  <si>
    <t>Ardea cinerea</t>
  </si>
  <si>
    <t>gråhäger</t>
  </si>
  <si>
    <t>Grey Heron</t>
  </si>
  <si>
    <t xml:space="preserve">   Ardea cinerea cinerea</t>
  </si>
  <si>
    <t xml:space="preserve">   västlig gråhäger</t>
  </si>
  <si>
    <t xml:space="preserve">   Common Grey Heron</t>
  </si>
  <si>
    <t>Ardea cinerea cinerea</t>
  </si>
  <si>
    <t>CAPRIMULGIFORMES</t>
  </si>
  <si>
    <t>SKÄRRFÅGLAR</t>
  </si>
  <si>
    <t>Caprimulgidae</t>
  </si>
  <si>
    <t>nattskärror</t>
  </si>
  <si>
    <t>Nightjars and Nighthawks</t>
  </si>
  <si>
    <t>Caprimulgus europaeus</t>
  </si>
  <si>
    <t>nattskärra</t>
  </si>
  <si>
    <t>European Nightjar</t>
  </si>
  <si>
    <t xml:space="preserve">   Caprimulgus europaeus europaeus</t>
  </si>
  <si>
    <t xml:space="preserve">   nordlig nattskärra</t>
  </si>
  <si>
    <t xml:space="preserve">   Northern European Nightjar </t>
  </si>
  <si>
    <t>Caprimulgus europaeus europaeus</t>
  </si>
  <si>
    <t>Caprimulgus aegyptius</t>
  </si>
  <si>
    <t>ökennattskärra</t>
  </si>
  <si>
    <t>Egyptian Nightjar</t>
  </si>
  <si>
    <t>APODIFORMES</t>
  </si>
  <si>
    <t>SEGLAR- OCH KOLIBRIFÅGLAR</t>
  </si>
  <si>
    <t>Apodidae</t>
  </si>
  <si>
    <t>seglare</t>
  </si>
  <si>
    <t>Swifts</t>
  </si>
  <si>
    <t>Hirundapus caudacutus</t>
  </si>
  <si>
    <t>taggstjärtseglare</t>
  </si>
  <si>
    <t>White-throated Needletail</t>
  </si>
  <si>
    <t xml:space="preserve">   Hirundapus caudacutus caudacutus</t>
  </si>
  <si>
    <t xml:space="preserve">   sibirisk taggstjärtseglare</t>
  </si>
  <si>
    <t xml:space="preserve">   Northern White-throated Needletail</t>
  </si>
  <si>
    <t>Hirundapus caudacutus caudacutus</t>
  </si>
  <si>
    <t>Chaetura pelagica</t>
  </si>
  <si>
    <t>skorstenseglare</t>
  </si>
  <si>
    <t>Chimney Swift</t>
  </si>
  <si>
    <t>43</t>
  </si>
  <si>
    <t>Tachymarptis melba</t>
  </si>
  <si>
    <t>alpseglare</t>
  </si>
  <si>
    <t>Alpine Swift</t>
  </si>
  <si>
    <t>Apus pacificus</t>
  </si>
  <si>
    <t>orientseglare</t>
  </si>
  <si>
    <t>Fork-tailed Swift</t>
  </si>
  <si>
    <t>Apus caffer</t>
  </si>
  <si>
    <t>vitgumpseglare</t>
  </si>
  <si>
    <t>White-rumped Swift</t>
  </si>
  <si>
    <t>Apus affinis</t>
  </si>
  <si>
    <t>stubbstjärtseglare</t>
  </si>
  <si>
    <t>Little Swift</t>
  </si>
  <si>
    <t>Apus apus</t>
  </si>
  <si>
    <t>tornseglare</t>
  </si>
  <si>
    <t>Common Swift</t>
  </si>
  <si>
    <t xml:space="preserve">   Apus apus apus</t>
  </si>
  <si>
    <t xml:space="preserve">   västlig tornseglare</t>
  </si>
  <si>
    <t xml:space="preserve">   Western Common Swift</t>
  </si>
  <si>
    <t>Apus apus apus</t>
  </si>
  <si>
    <t>61</t>
  </si>
  <si>
    <t>Apus pallidus</t>
  </si>
  <si>
    <t>blek tornseglare</t>
  </si>
  <si>
    <t>Pallid Swift</t>
  </si>
  <si>
    <t>STRIGIFORMES</t>
  </si>
  <si>
    <t>UGGLEFÅGLAR</t>
  </si>
  <si>
    <t>Tytonidae</t>
  </si>
  <si>
    <t>tornugglor</t>
  </si>
  <si>
    <t>Bay Owls and Barn Owls</t>
  </si>
  <si>
    <t>Tyto alba</t>
  </si>
  <si>
    <t>tornuggla</t>
  </si>
  <si>
    <t>Western Barn Owl</t>
  </si>
  <si>
    <t xml:space="preserve">   Tyto alba guttata</t>
  </si>
  <si>
    <t xml:space="preserve">   östeuropeisk tornuggla</t>
  </si>
  <si>
    <t xml:space="preserve">   Dark-breasted Barn Owl</t>
  </si>
  <si>
    <t>Tyto alba guttata</t>
  </si>
  <si>
    <t>Strigidae</t>
  </si>
  <si>
    <t>ugglor</t>
  </si>
  <si>
    <t>Owls</t>
  </si>
  <si>
    <t>Aegolius funereus</t>
  </si>
  <si>
    <t>pärluggla</t>
  </si>
  <si>
    <t>Boreal Owl</t>
  </si>
  <si>
    <t xml:space="preserve">   Aegolius funereus funereus</t>
  </si>
  <si>
    <t xml:space="preserve">   europeisk pärluggla</t>
  </si>
  <si>
    <t xml:space="preserve">   European Boreal Owl</t>
  </si>
  <si>
    <t>Aegolius funereus funereus</t>
  </si>
  <si>
    <t>Athene noctua</t>
  </si>
  <si>
    <t>minervauggla</t>
  </si>
  <si>
    <t>Little Owl</t>
  </si>
  <si>
    <r>
      <rPr>
        <i/>
        <sz val="9"/>
        <color rgb="FF7F7F7F"/>
        <rFont val="Arial"/>
        <family val="2"/>
      </rPr>
      <t xml:space="preserve">   Athene noctua </t>
    </r>
    <r>
      <rPr>
        <i/>
        <sz val="9"/>
        <color rgb="FFFF0000"/>
        <rFont val="Arial"/>
        <family val="2"/>
      </rPr>
      <t>vidalii</t>
    </r>
  </si>
  <si>
    <t xml:space="preserve">   västeuropeisk minervauggla</t>
  </si>
  <si>
    <t xml:space="preserve">   West European Little Owl</t>
  </si>
  <si>
    <t>Athene noctua noctua</t>
  </si>
  <si>
    <t>Surnia ulula</t>
  </si>
  <si>
    <t>hökuggla</t>
  </si>
  <si>
    <t>Northern Hawk-Owl</t>
  </si>
  <si>
    <t xml:space="preserve">   Surnia ulula ulula</t>
  </si>
  <si>
    <t xml:space="preserve">   vanlig hökuggla</t>
  </si>
  <si>
    <t xml:space="preserve">   Eurasian Northern Hawk Owl</t>
  </si>
  <si>
    <t>Surnia ulula ulula</t>
  </si>
  <si>
    <t>Glaucidium passerinum</t>
  </si>
  <si>
    <t>sparvuggla</t>
  </si>
  <si>
    <t>Eurasian Pygmy Owl</t>
  </si>
  <si>
    <t xml:space="preserve">   Glaucidium passerinum passerinum</t>
  </si>
  <si>
    <t xml:space="preserve">   västlig sparvuggla</t>
  </si>
  <si>
    <t xml:space="preserve">   European Pygmy-Owl</t>
  </si>
  <si>
    <t>Glaucidium passerinum passerinum</t>
  </si>
  <si>
    <t>Otus scops</t>
  </si>
  <si>
    <t>dvärguv</t>
  </si>
  <si>
    <t>Eurasian Scops Owl</t>
  </si>
  <si>
    <t xml:space="preserve">   Otus scops scops</t>
  </si>
  <si>
    <t xml:space="preserve">   europeisk dvärguv</t>
  </si>
  <si>
    <t xml:space="preserve">   Common Scops-Owl</t>
  </si>
  <si>
    <t>Otus scops scops</t>
  </si>
  <si>
    <t>Asio flammeus</t>
  </si>
  <si>
    <t>jorduggla</t>
  </si>
  <si>
    <t>Short-eared Owl</t>
  </si>
  <si>
    <t xml:space="preserve">   Asio flammeus flammeus</t>
  </si>
  <si>
    <t xml:space="preserve">   vanlig jorduggla</t>
  </si>
  <si>
    <t xml:space="preserve">   Common Short-eared Owl</t>
  </si>
  <si>
    <t>Asio flammeus flammeus</t>
  </si>
  <si>
    <t>Asio otus</t>
  </si>
  <si>
    <t>hornuggla</t>
  </si>
  <si>
    <t>Long-eared Owl</t>
  </si>
  <si>
    <t xml:space="preserve">   Asio otus otus</t>
  </si>
  <si>
    <t xml:space="preserve">   vanlig hornuggla</t>
  </si>
  <si>
    <t xml:space="preserve">   Eurasian Long-eared Owl</t>
  </si>
  <si>
    <t>Asio otus otus</t>
  </si>
  <si>
    <t>Bubo scandiacus</t>
  </si>
  <si>
    <t>fjälluggla</t>
  </si>
  <si>
    <t>Snowy Owl</t>
  </si>
  <si>
    <t>Bubo bubo</t>
  </si>
  <si>
    <t>berguv</t>
  </si>
  <si>
    <t>Eurasian Eagle-Owl</t>
  </si>
  <si>
    <t xml:space="preserve">   Bubo bubo bubo</t>
  </si>
  <si>
    <t xml:space="preserve">   nordeuropeisk berguv</t>
  </si>
  <si>
    <t xml:space="preserve">   Common Eurasian Eagle-Owl</t>
  </si>
  <si>
    <t>Bubo bubo bubo</t>
  </si>
  <si>
    <t>Strix aluco</t>
  </si>
  <si>
    <t>kattuggla</t>
  </si>
  <si>
    <t>Tawny Owl</t>
  </si>
  <si>
    <t xml:space="preserve">   Strix aluco aluco</t>
  </si>
  <si>
    <t xml:space="preserve">   vanlig kattuggla</t>
  </si>
  <si>
    <t xml:space="preserve">   Common Tawny Owl*</t>
  </si>
  <si>
    <t>Strix aluco aluco</t>
  </si>
  <si>
    <t>Strix uralensis</t>
  </si>
  <si>
    <t>slaguggla</t>
  </si>
  <si>
    <t>Ural Owl</t>
  </si>
  <si>
    <t xml:space="preserve">   Strix uralensis liturata</t>
  </si>
  <si>
    <t xml:space="preserve">   nordeuropeisk slaguggla</t>
  </si>
  <si>
    <t xml:space="preserve">   Western Ural Owl</t>
  </si>
  <si>
    <t>Strix uralensis liturata</t>
  </si>
  <si>
    <t>Strix nebulosa</t>
  </si>
  <si>
    <t>lappuggla</t>
  </si>
  <si>
    <t>Great Grey Owl</t>
  </si>
  <si>
    <t xml:space="preserve">   Strix nebulosa lapponica</t>
  </si>
  <si>
    <t xml:space="preserve">   eurasisk lappuggla</t>
  </si>
  <si>
    <t xml:space="preserve">   Eurasian Great Grey Owl</t>
  </si>
  <si>
    <t>Strix nebulosa lapponica</t>
  </si>
  <si>
    <t>ACCIPITRIFORMES</t>
  </si>
  <si>
    <t>HÖKFÅGLAR</t>
  </si>
  <si>
    <t>Pandionidae</t>
  </si>
  <si>
    <t>fiskgjusar</t>
  </si>
  <si>
    <t>Osprey</t>
  </si>
  <si>
    <t>Pandion haliaetus</t>
  </si>
  <si>
    <t>fiskgjuse</t>
  </si>
  <si>
    <t xml:space="preserve">   Pandion haliaetus haliaetus</t>
  </si>
  <si>
    <t xml:space="preserve">   eurasisk fiskgjuse</t>
  </si>
  <si>
    <t xml:space="preserve">   Western Osprey</t>
  </si>
  <si>
    <t>Pandion haliaetus haliaetus</t>
  </si>
  <si>
    <t>Accipitridae</t>
  </si>
  <si>
    <t>hökar</t>
  </si>
  <si>
    <t>Kites, Old World Vultures, Eagles, and Hawks</t>
  </si>
  <si>
    <t>Elanus caeruleus</t>
  </si>
  <si>
    <t>svartvingad glada</t>
  </si>
  <si>
    <t>Black-winged Kite</t>
  </si>
  <si>
    <t xml:space="preserve">   Elanus caeruleus caeruleus</t>
  </si>
  <si>
    <t xml:space="preserve">   västlig svartvingad glada</t>
  </si>
  <si>
    <t xml:space="preserve">   African Black-winged Kite</t>
  </si>
  <si>
    <t>Elanus caeruleus caeruleus</t>
  </si>
  <si>
    <t>Neophron percnopterus</t>
  </si>
  <si>
    <t>smutsgam</t>
  </si>
  <si>
    <t>Egyptian Vulture</t>
  </si>
  <si>
    <t>7</t>
  </si>
  <si>
    <t xml:space="preserve">   Neophron percnopterus percnopterus</t>
  </si>
  <si>
    <t xml:space="preserve">   vanlig smutsgam</t>
  </si>
  <si>
    <t xml:space="preserve">   Western Egyptian Vulture</t>
  </si>
  <si>
    <t>Neophron percnopterus percnopterus</t>
  </si>
  <si>
    <t>Pernis apivorus</t>
  </si>
  <si>
    <t>bivråk</t>
  </si>
  <si>
    <t>European Honey Buzzard</t>
  </si>
  <si>
    <t>Aegypius monachus</t>
  </si>
  <si>
    <t>grågam</t>
  </si>
  <si>
    <t>Cinereous Vulture</t>
  </si>
  <si>
    <t>Gyps fulvus</t>
  </si>
  <si>
    <t>gåsgam</t>
  </si>
  <si>
    <t>Griffon Vulture</t>
  </si>
  <si>
    <t xml:space="preserve">   Gyps fulvus fulvus</t>
  </si>
  <si>
    <t xml:space="preserve">   västlig gåsgam</t>
  </si>
  <si>
    <t xml:space="preserve">   Western Griffon Vulture</t>
  </si>
  <si>
    <t>Gyps fulvus fulvus</t>
  </si>
  <si>
    <t>Circaetus gallicus</t>
  </si>
  <si>
    <t>ormörn</t>
  </si>
  <si>
    <t>Short-toed Snake Eagle</t>
  </si>
  <si>
    <t xml:space="preserve">   Circaetus gallicus gallicus</t>
  </si>
  <si>
    <t xml:space="preserve">   vanlig ormörn</t>
  </si>
  <si>
    <t xml:space="preserve">   Eurasian Short-toed Eagle*</t>
  </si>
  <si>
    <t>Circaetus gallicus gallicus</t>
  </si>
  <si>
    <t>Clanga clanga</t>
  </si>
  <si>
    <t>större skrikörn</t>
  </si>
  <si>
    <t>Greater Spotted Eagle</t>
  </si>
  <si>
    <t>Clanga pomarina</t>
  </si>
  <si>
    <t>mindre skrikörn</t>
  </si>
  <si>
    <t>Lesser Spotted Eagle</t>
  </si>
  <si>
    <t>Hieraaetus pennatus</t>
  </si>
  <si>
    <t>dvärgörn</t>
  </si>
  <si>
    <t>Booted Eagle</t>
  </si>
  <si>
    <t>Aquila nipalensis</t>
  </si>
  <si>
    <t>stäppörn</t>
  </si>
  <si>
    <t>Steppe Eagle</t>
  </si>
  <si>
    <t xml:space="preserve">   Aquila nipalensis orientalis</t>
  </si>
  <si>
    <t xml:space="preserve">   västlig stäppörn</t>
  </si>
  <si>
    <t xml:space="preserve">   Western Steppe Eagle</t>
  </si>
  <si>
    <t>Aquila nipalensis orientalis</t>
  </si>
  <si>
    <t>Aquila heliaca</t>
  </si>
  <si>
    <t>kejsarörn</t>
  </si>
  <si>
    <t>Eastern Imperial Eagle</t>
  </si>
  <si>
    <t>Aquila chrysaetos</t>
  </si>
  <si>
    <t>kungsörn</t>
  </si>
  <si>
    <t>Golden Eagle</t>
  </si>
  <si>
    <t xml:space="preserve">   Aquila chrysaetos chrysaetos</t>
  </si>
  <si>
    <t xml:space="preserve">   europeisk kungsörn</t>
  </si>
  <si>
    <t xml:space="preserve">   European Golden Eagle</t>
  </si>
  <si>
    <t>Aquila chrysaetos chrysaetos</t>
  </si>
  <si>
    <t>Aquila fasciata</t>
  </si>
  <si>
    <t>hökörn</t>
  </si>
  <si>
    <t>Bonelli’s Eagle</t>
  </si>
  <si>
    <t xml:space="preserve">   Aquila fasciata fasciata</t>
  </si>
  <si>
    <t xml:space="preserve">   vanlig hökörn</t>
  </si>
  <si>
    <t xml:space="preserve">   Common Bonelli’s Eagle*</t>
  </si>
  <si>
    <t>Aquila fasciata fasciata</t>
  </si>
  <si>
    <t>Accipiter nisus</t>
  </si>
  <si>
    <t>sparvhök</t>
  </si>
  <si>
    <t>Eurasian Sparrowhawk</t>
  </si>
  <si>
    <t xml:space="preserve">   Accipiter nisus nisus</t>
  </si>
  <si>
    <t xml:space="preserve">   europeisk sparvhök</t>
  </si>
  <si>
    <t xml:space="preserve">   European Sparrowhawk*</t>
  </si>
  <si>
    <t>Accipiter nisus nisus</t>
  </si>
  <si>
    <r>
      <rPr>
        <i/>
        <sz val="10"/>
        <color rgb="FF000000"/>
        <rFont val="Arial"/>
        <family val="2"/>
      </rPr>
      <t>Astur</t>
    </r>
    <r>
      <rPr>
        <i/>
        <sz val="10"/>
        <color rgb="FF000000"/>
        <rFont val="Arial"/>
        <family val="2"/>
      </rPr>
      <t xml:space="preserve"> gentilis</t>
    </r>
  </si>
  <si>
    <t>duvhök</t>
  </si>
  <si>
    <r>
      <rPr>
        <sz val="10"/>
        <color rgb="FF000000"/>
        <rFont val="Arial"/>
        <family val="2"/>
      </rPr>
      <t>Eurasian</t>
    </r>
    <r>
      <rPr>
        <sz val="10"/>
        <color rgb="FF000000"/>
        <rFont val="Arial"/>
        <family val="2"/>
      </rPr>
      <t xml:space="preserve"> Goshawk</t>
    </r>
  </si>
  <si>
    <t>Astur gentilis</t>
  </si>
  <si>
    <r>
      <rPr>
        <i/>
        <sz val="9"/>
        <color rgb="FFA6A6A6"/>
        <rFont val="Arial"/>
        <family val="2"/>
      </rPr>
      <t xml:space="preserve">   </t>
    </r>
    <r>
      <rPr>
        <i/>
        <sz val="9"/>
        <color rgb="FFA6A6A6"/>
        <rFont val="Arial"/>
        <family val="2"/>
      </rPr>
      <t>Astur</t>
    </r>
    <r>
      <rPr>
        <i/>
        <sz val="9"/>
        <color rgb="FFA6A6A6"/>
        <rFont val="Arial"/>
        <family val="2"/>
      </rPr>
      <t xml:space="preserve"> gentilis gentilis</t>
    </r>
  </si>
  <si>
    <t xml:space="preserve">   europeisk duvhök</t>
  </si>
  <si>
    <t xml:space="preserve">   European Goshawk*</t>
  </si>
  <si>
    <t>Astur gentilis gentilis</t>
  </si>
  <si>
    <t>Circus macrourus</t>
  </si>
  <si>
    <t>stäpphök</t>
  </si>
  <si>
    <t>Pallid Harrier</t>
  </si>
  <si>
    <t>Circus cyaneus</t>
  </si>
  <si>
    <t>blå kärrhök</t>
  </si>
  <si>
    <t>Hen Harrier</t>
  </si>
  <si>
    <t>Circus pygargus</t>
  </si>
  <si>
    <t>ängshök</t>
  </si>
  <si>
    <t>Montagu’s Harrier</t>
  </si>
  <si>
    <t>Circus aeruginosus</t>
  </si>
  <si>
    <t>brun kärrhök</t>
  </si>
  <si>
    <t>Western Marsh Harrier</t>
  </si>
  <si>
    <t xml:space="preserve">   Circus aeruginosus aeruginosus</t>
  </si>
  <si>
    <t xml:space="preserve">   vanlig brun kärrhök</t>
  </si>
  <si>
    <t xml:space="preserve">   Eurasian Marsh Harrier*</t>
  </si>
  <si>
    <t>Circus aeruginosus aeruginosus</t>
  </si>
  <si>
    <t>Milvus milvus</t>
  </si>
  <si>
    <t>röd glada</t>
  </si>
  <si>
    <t>Red Kite</t>
  </si>
  <si>
    <t xml:space="preserve">   Milvus milvus milvus</t>
  </si>
  <si>
    <t xml:space="preserve">   vanlig röd glada</t>
  </si>
  <si>
    <t xml:space="preserve">   Common Red Kite*</t>
  </si>
  <si>
    <t>Milvus milvus milvus</t>
  </si>
  <si>
    <t>Milvus migrans</t>
  </si>
  <si>
    <t>brun glada</t>
  </si>
  <si>
    <t>Black Kite</t>
  </si>
  <si>
    <t xml:space="preserve">   Milvus migrans migrans</t>
  </si>
  <si>
    <t xml:space="preserve">   västlig brun glada</t>
  </si>
  <si>
    <t xml:space="preserve">   Western Black Kite*</t>
  </si>
  <si>
    <t>Milvus migrans migrans</t>
  </si>
  <si>
    <t>Haliaeetus albicilla</t>
  </si>
  <si>
    <t>havsörn</t>
  </si>
  <si>
    <t>White-tailed Eagle</t>
  </si>
  <si>
    <t xml:space="preserve">   Haliaeetus albicilla albicilla</t>
  </si>
  <si>
    <t xml:space="preserve">   vanlig havsörn</t>
  </si>
  <si>
    <t xml:space="preserve">   Common White-tailed Eagle*</t>
  </si>
  <si>
    <t>Haliaeetus albicilla albicilla</t>
  </si>
  <si>
    <t>Buteo lagopus</t>
  </si>
  <si>
    <t>fjällvråk</t>
  </si>
  <si>
    <t>Rough-legged Buzzard</t>
  </si>
  <si>
    <t xml:space="preserve">   Buteo lagopus lagopus</t>
  </si>
  <si>
    <t xml:space="preserve">   europeisk fjällvråk</t>
  </si>
  <si>
    <t xml:space="preserve">   European Rough-legged Buzzard</t>
  </si>
  <si>
    <t>Buteo lagopus lagopus</t>
  </si>
  <si>
    <t>Buteo buteo</t>
  </si>
  <si>
    <t>ormvråk</t>
  </si>
  <si>
    <t>Common Buzzard</t>
  </si>
  <si>
    <t xml:space="preserve">   Buteo buteo buteo</t>
  </si>
  <si>
    <t xml:space="preserve">   vanlig ormvråk</t>
  </si>
  <si>
    <t xml:space="preserve">   Western Common Buzzard</t>
  </si>
  <si>
    <t>Buteo buteo buteo</t>
  </si>
  <si>
    <t>Buteo rufinus</t>
  </si>
  <si>
    <t>örnvråk</t>
  </si>
  <si>
    <t>Long-legged Buzzard</t>
  </si>
  <si>
    <t>15</t>
  </si>
  <si>
    <t xml:space="preserve">   Buteo rufinus rufinus</t>
  </si>
  <si>
    <t xml:space="preserve">   nordlig örnvråk</t>
  </si>
  <si>
    <t xml:space="preserve">    Northern Long-legged Buzzard</t>
  </si>
  <si>
    <t>Buteo rufinus rufinus</t>
  </si>
  <si>
    <t>BUCEROTIFORMES</t>
  </si>
  <si>
    <t>HÄRFÅGLAR OCH NÄSHORNSFÅGLAR</t>
  </si>
  <si>
    <t>Upupidae</t>
  </si>
  <si>
    <t>härfåglar</t>
  </si>
  <si>
    <t>Hoopoes</t>
  </si>
  <si>
    <t>Upupa epops</t>
  </si>
  <si>
    <t>härfågel</t>
  </si>
  <si>
    <t>Common Hoopoe</t>
  </si>
  <si>
    <t xml:space="preserve">   Upupa epops epops</t>
  </si>
  <si>
    <t xml:space="preserve">   nordlig härfågel</t>
  </si>
  <si>
    <t xml:space="preserve">   Northern Eurasian Hoopoe*</t>
  </si>
  <si>
    <t>Upupa epops epops</t>
  </si>
  <si>
    <t>CORACIIFORMES</t>
  </si>
  <si>
    <t>PRAKTFÅGLAR</t>
  </si>
  <si>
    <t>Coraciidae</t>
  </si>
  <si>
    <t>blåkråkor</t>
  </si>
  <si>
    <t>Rollers</t>
  </si>
  <si>
    <t>Coracias garrulus</t>
  </si>
  <si>
    <t>blåkråka</t>
  </si>
  <si>
    <t>European Roller</t>
  </si>
  <si>
    <t xml:space="preserve">   Coracias garrulus garrulus</t>
  </si>
  <si>
    <t xml:space="preserve">   nordlig blåkråka</t>
  </si>
  <si>
    <t xml:space="preserve">   Western European Roller</t>
  </si>
  <si>
    <t>Coracias garrulus garrulus</t>
  </si>
  <si>
    <t>Meropidae</t>
  </si>
  <si>
    <t>biätare</t>
  </si>
  <si>
    <t>Bee-eaters</t>
  </si>
  <si>
    <t>Merops apiaster</t>
  </si>
  <si>
    <t>European Bee-eater</t>
  </si>
  <si>
    <t>Merops persicus</t>
  </si>
  <si>
    <t>grön biätare</t>
  </si>
  <si>
    <t>Blue-cheeked Bee-eater</t>
  </si>
  <si>
    <t>Alcedinidae</t>
  </si>
  <si>
    <t>kungsfiskare</t>
  </si>
  <si>
    <t>Kingfishers</t>
  </si>
  <si>
    <t>Alcedo atthis</t>
  </si>
  <si>
    <t>Common Kingfisher</t>
  </si>
  <si>
    <t xml:space="preserve">   Alcedo atthis ispida</t>
  </si>
  <si>
    <t xml:space="preserve">   nordeuropeisk kungsfiskare</t>
  </si>
  <si>
    <t xml:space="preserve">   Northwestern Common Kingfisher</t>
  </si>
  <si>
    <t>Alcedo atthis ispida</t>
  </si>
  <si>
    <t>PICIFORMES</t>
  </si>
  <si>
    <t>HACKSPETTARTADE FÅGLAR</t>
  </si>
  <si>
    <t>Picidae</t>
  </si>
  <si>
    <t>hackspettar</t>
  </si>
  <si>
    <t>Woodpeckers</t>
  </si>
  <si>
    <t>Jynx torquilla</t>
  </si>
  <si>
    <t>göktyta</t>
  </si>
  <si>
    <t>Eurasian Wryneck</t>
  </si>
  <si>
    <t xml:space="preserve">   Jynx torquilla torquilla</t>
  </si>
  <si>
    <t xml:space="preserve">   nordeuropeisk göktyta</t>
  </si>
  <si>
    <t xml:space="preserve">   Common Eurasian Wryneck</t>
  </si>
  <si>
    <t>Jynx torquilla torquilla</t>
  </si>
  <si>
    <t>Picus canus</t>
  </si>
  <si>
    <t>gråspett</t>
  </si>
  <si>
    <t>Grey-headed Woodpecker</t>
  </si>
  <si>
    <t xml:space="preserve">   Picus canus canus</t>
  </si>
  <si>
    <t xml:space="preserve">   västlig gråspett</t>
  </si>
  <si>
    <t xml:space="preserve">   Western Grey-headed Woodpecker</t>
  </si>
  <si>
    <t>Picus canus canus</t>
  </si>
  <si>
    <t>Picus viridis</t>
  </si>
  <si>
    <t>gröngöling</t>
  </si>
  <si>
    <t>European Green Woodpecker</t>
  </si>
  <si>
    <t xml:space="preserve">   Picus viridis viridis</t>
  </si>
  <si>
    <t xml:space="preserve">   vanlig gröngöling</t>
  </si>
  <si>
    <t xml:space="preserve">   Northern European Green Woodpecker</t>
  </si>
  <si>
    <t>Picus viridis viridis</t>
  </si>
  <si>
    <t>Dryocopus martius</t>
  </si>
  <si>
    <t>spillkråka</t>
  </si>
  <si>
    <t>Black Woodpecker</t>
  </si>
  <si>
    <t xml:space="preserve">   Dryocopus martius martius</t>
  </si>
  <si>
    <t xml:space="preserve">   vanlig spillkråka</t>
  </si>
  <si>
    <t xml:space="preserve">   Common Black Woodpecker</t>
  </si>
  <si>
    <t>Dryocopus martius martius</t>
  </si>
  <si>
    <t>Picoides tridactylus</t>
  </si>
  <si>
    <t>tretåig hackspett</t>
  </si>
  <si>
    <t>Eurasian Three-toed Woodpecker</t>
  </si>
  <si>
    <t xml:space="preserve">   Picoides tridactylus tridactylus</t>
  </si>
  <si>
    <t xml:space="preserve">   vanlig tretåig hackspett</t>
  </si>
  <si>
    <t xml:space="preserve">   Southern Taiga Three-toed Woodpecker*</t>
  </si>
  <si>
    <t>Picoides tridactylus tridactylus</t>
  </si>
  <si>
    <t>Dendrocoptes medius</t>
  </si>
  <si>
    <t>mellanspett</t>
  </si>
  <si>
    <t>Middle Spotted Woodpecker</t>
  </si>
  <si>
    <t>#10</t>
  </si>
  <si>
    <t xml:space="preserve">   Dendrocoptes medius medius</t>
  </si>
  <si>
    <t xml:space="preserve">   europeisk mellanspett</t>
  </si>
  <si>
    <t xml:space="preserve">   Common Middle Spotted Woodpecker</t>
  </si>
  <si>
    <t>Dendrocoptes medius medius</t>
  </si>
  <si>
    <t>Dendrocopos leucotos</t>
  </si>
  <si>
    <t>vitryggig hackspett</t>
  </si>
  <si>
    <t>White-backed Woodpecker</t>
  </si>
  <si>
    <t xml:space="preserve">   Dendrocopos leucotos leucotos</t>
  </si>
  <si>
    <t xml:space="preserve">   nordlig vitryggig hackspett</t>
  </si>
  <si>
    <t xml:space="preserve">   Western White-backed Woodpecker</t>
  </si>
  <si>
    <t>Dendrocopos leucotos leucotos</t>
  </si>
  <si>
    <t>Dendrocopos major</t>
  </si>
  <si>
    <t>större hackspett</t>
  </si>
  <si>
    <t>Great Spotted Woodpecker</t>
  </si>
  <si>
    <t xml:space="preserve">   Dendrocopos major major</t>
  </si>
  <si>
    <t xml:space="preserve">   vanlig större hackspett</t>
  </si>
  <si>
    <t xml:space="preserve">   Northern Great Spotted Woodpecker</t>
  </si>
  <si>
    <t>Dendrocopos major major</t>
  </si>
  <si>
    <t>Dryobates minor</t>
  </si>
  <si>
    <t>mindre hackspett</t>
  </si>
  <si>
    <t>Lesser Spotted Woodpecker</t>
  </si>
  <si>
    <t xml:space="preserve">   Dryobates minor minor</t>
  </si>
  <si>
    <t xml:space="preserve">   nordlig mindre hackspett</t>
  </si>
  <si>
    <t xml:space="preserve">   North European Lesser Spotted Woodpecker</t>
  </si>
  <si>
    <t>Dryobates minor minor</t>
  </si>
  <si>
    <t>FALCONIFORMES</t>
  </si>
  <si>
    <t>FALKFÅGLAR</t>
  </si>
  <si>
    <t>Falconidae</t>
  </si>
  <si>
    <t>falkar</t>
  </si>
  <si>
    <t>Falcons and Caracaras</t>
  </si>
  <si>
    <t>Falco naumanni</t>
  </si>
  <si>
    <t>rödfalk</t>
  </si>
  <si>
    <t>Lesser Kestrel</t>
  </si>
  <si>
    <t>Falco tinnunculus</t>
  </si>
  <si>
    <t>tornfalk</t>
  </si>
  <si>
    <t>Common Kestrel</t>
  </si>
  <si>
    <t xml:space="preserve">   Falco tinnunculus tinnunculus</t>
  </si>
  <si>
    <t xml:space="preserve">   vanlig tornfalk</t>
  </si>
  <si>
    <t xml:space="preserve">   European Kestrel</t>
  </si>
  <si>
    <t>Falco tinnunculus tinnunculus</t>
  </si>
  <si>
    <t>Falco vespertinus</t>
  </si>
  <si>
    <t>aftonfalk</t>
  </si>
  <si>
    <t>Red-footed Falcon</t>
  </si>
  <si>
    <t>Falco amurensis</t>
  </si>
  <si>
    <t>amurfalk</t>
  </si>
  <si>
    <t>Amur Falcon</t>
  </si>
  <si>
    <t>Falco columbarius</t>
  </si>
  <si>
    <t>stenfalk</t>
  </si>
  <si>
    <t>Merlin</t>
  </si>
  <si>
    <t xml:space="preserve">   Falco columbarius aesalon</t>
  </si>
  <si>
    <t xml:space="preserve">   europeisk stenfalk</t>
  </si>
  <si>
    <t xml:space="preserve">   North European Merlin</t>
  </si>
  <si>
    <t>Falco columbarius aesalon</t>
  </si>
  <si>
    <t>24</t>
  </si>
  <si>
    <t>Falco eleonorae</t>
  </si>
  <si>
    <t>eleonorafalk</t>
  </si>
  <si>
    <t>Eleonora’s Falcon</t>
  </si>
  <si>
    <t>Falco subbuteo</t>
  </si>
  <si>
    <t>lärkfalk</t>
  </si>
  <si>
    <t>Eurasian Hobby</t>
  </si>
  <si>
    <t xml:space="preserve">   Falco subbuteo subbuteo</t>
  </si>
  <si>
    <t xml:space="preserve">   vanlig lärkfalk</t>
  </si>
  <si>
    <t xml:space="preserve">   Northern Hobby</t>
  </si>
  <si>
    <t>Falco subbuteo subbuteo</t>
  </si>
  <si>
    <t>Falco peregrinus</t>
  </si>
  <si>
    <t>pilgrimsfalk</t>
  </si>
  <si>
    <t>Peregrine Falcon</t>
  </si>
  <si>
    <t xml:space="preserve">   Falco peregrinus peregrinus</t>
  </si>
  <si>
    <t xml:space="preserve">   vanlig pilgrimsfalk</t>
  </si>
  <si>
    <t xml:space="preserve">   European Peregrine Falcon</t>
  </si>
  <si>
    <t>Falco peregrinus peregrinus</t>
  </si>
  <si>
    <t>Falco rusticolus</t>
  </si>
  <si>
    <t>jaktfalk</t>
  </si>
  <si>
    <t>Gyrfalcon</t>
  </si>
  <si>
    <t>PASSERIFORMES</t>
  </si>
  <si>
    <t>TÄTTINGAR</t>
  </si>
  <si>
    <t>Vireonidae</t>
  </si>
  <si>
    <t>vireor</t>
  </si>
  <si>
    <t>Shrike-babblers, Erpornis, and Vireos</t>
  </si>
  <si>
    <t>Vireo olivaceus</t>
  </si>
  <si>
    <t>rödögd vireo</t>
  </si>
  <si>
    <t>Red-eyed Vireo</t>
  </si>
  <si>
    <t>Oriolidae</t>
  </si>
  <si>
    <t>gyllingar</t>
  </si>
  <si>
    <t>Old World Orioles</t>
  </si>
  <si>
    <t>Oriolus oriolus</t>
  </si>
  <si>
    <t>sommargylling</t>
  </si>
  <si>
    <t>Eurasian Golden Oriole</t>
  </si>
  <si>
    <t>Laniidae</t>
  </si>
  <si>
    <t>törnskator</t>
  </si>
  <si>
    <t>Shrikes</t>
  </si>
  <si>
    <t>Lanius excubitor</t>
  </si>
  <si>
    <t>varfågel</t>
  </si>
  <si>
    <t>Great Grey Shrike</t>
  </si>
  <si>
    <t xml:space="preserve">   Lanius excubitor excubitor</t>
  </si>
  <si>
    <t xml:space="preserve">   nordlig varfågel</t>
  </si>
  <si>
    <t xml:space="preserve">   Northwestern Great Grey Shrike*</t>
  </si>
  <si>
    <t>Lanius excubitor excubitor</t>
  </si>
  <si>
    <t xml:space="preserve">   Lanius excubitor pallidirostris</t>
  </si>
  <si>
    <t xml:space="preserve">   saxaulvarfågel</t>
  </si>
  <si>
    <t xml:space="preserve">   Steppe Grey Shrike</t>
  </si>
  <si>
    <t>Lanius excubitor pallidirostris</t>
  </si>
  <si>
    <t>Lanius borealis</t>
  </si>
  <si>
    <t>beringvarfågel</t>
  </si>
  <si>
    <t>Northern Shrike</t>
  </si>
  <si>
    <t>Lanius nubicus</t>
  </si>
  <si>
    <t>masktörnskata</t>
  </si>
  <si>
    <t>Masked Shrike</t>
  </si>
  <si>
    <t>Lanius minor</t>
  </si>
  <si>
    <t>svartpannad törnskata</t>
  </si>
  <si>
    <t>Lesser Grey Shrike</t>
  </si>
  <si>
    <t>Lanius senator</t>
  </si>
  <si>
    <t>rödhuvad törnskata</t>
  </si>
  <si>
    <t>Woodchat Shrike</t>
  </si>
  <si>
    <t>#11</t>
  </si>
  <si>
    <t xml:space="preserve">   Lanius senator senator</t>
  </si>
  <si>
    <t xml:space="preserve">   västlig rödhuvad törnskata</t>
  </si>
  <si>
    <t xml:space="preserve">   Western Woodchat Shrike</t>
  </si>
  <si>
    <t>Lanius senator senator</t>
  </si>
  <si>
    <t xml:space="preserve">   Lanius senator badius</t>
  </si>
  <si>
    <t xml:space="preserve">   balearisk rödhuvad törnskata</t>
  </si>
  <si>
    <t xml:space="preserve">   Balearic Woodchat Shrike</t>
  </si>
  <si>
    <t>Lanius senator badius</t>
  </si>
  <si>
    <t xml:space="preserve">   Lanius senator niloticus</t>
  </si>
  <si>
    <t xml:space="preserve">   östlig rödhuvad törnskata</t>
  </si>
  <si>
    <t xml:space="preserve">   East Mediterranean Woodchat Shrike</t>
  </si>
  <si>
    <t>Lanius senator niloticus</t>
  </si>
  <si>
    <t>Lanius isabellinus</t>
  </si>
  <si>
    <t>isabellatörnskata</t>
  </si>
  <si>
    <t>Isabelline Shrike</t>
  </si>
  <si>
    <t>#12</t>
  </si>
  <si>
    <t xml:space="preserve">   Lanius isabellinus isabellinus</t>
  </si>
  <si>
    <t xml:space="preserve">   mongolisk isabellatörnskata</t>
  </si>
  <si>
    <t xml:space="preserve">   Daurian Shrike</t>
  </si>
  <si>
    <t>Lanius isabellinus isabellinus</t>
  </si>
  <si>
    <t>Lanius collurio</t>
  </si>
  <si>
    <t>törnskata</t>
  </si>
  <si>
    <t>Red-backed Shrike</t>
  </si>
  <si>
    <t>Lanius phoenicuroides</t>
  </si>
  <si>
    <t>turkestantörnskata</t>
  </si>
  <si>
    <t>Red-tailed Shrike</t>
  </si>
  <si>
    <t>Lanius schach</t>
  </si>
  <si>
    <t>rostgumpad törnskata</t>
  </si>
  <si>
    <t>Long-tailed Shrike</t>
  </si>
  <si>
    <t xml:space="preserve">   Lanius schach erythronotus</t>
  </si>
  <si>
    <t xml:space="preserve">   västlig rostgumpad törnskata</t>
  </si>
  <si>
    <t xml:space="preserve">   Western Long-tailed Shrike</t>
  </si>
  <si>
    <t>Lanius schach erythronotus</t>
  </si>
  <si>
    <t>Lanius cristatus</t>
  </si>
  <si>
    <t>brun törnskata</t>
  </si>
  <si>
    <t>Brown Shrike</t>
  </si>
  <si>
    <t>#13</t>
  </si>
  <si>
    <t xml:space="preserve">   Lanius cristatus cristatus</t>
  </si>
  <si>
    <t xml:space="preserve">   sibirisk brun törnskata</t>
  </si>
  <si>
    <t xml:space="preserve">   Siberian Brown Shrike</t>
  </si>
  <si>
    <t>Lanius cristatus cristatus</t>
  </si>
  <si>
    <t>Corvidae</t>
  </si>
  <si>
    <t>kråkfåglar</t>
  </si>
  <si>
    <t>Crows, Jays, and Magpies</t>
  </si>
  <si>
    <t>Perisoreus infaustus</t>
  </si>
  <si>
    <t>lavskrika</t>
  </si>
  <si>
    <t>Siberian Jay</t>
  </si>
  <si>
    <t xml:space="preserve">   Perisoreus infaustus infaustus</t>
  </si>
  <si>
    <t xml:space="preserve">   västlig lavskrika</t>
  </si>
  <si>
    <t xml:space="preserve">   Western Siberian Jay</t>
  </si>
  <si>
    <t>Perisoreus infaustus infaustus</t>
  </si>
  <si>
    <t>Garrulus glandarius</t>
  </si>
  <si>
    <t>nötskrika</t>
  </si>
  <si>
    <t>Eurasian Jay</t>
  </si>
  <si>
    <t xml:space="preserve">   Garrulus glandarius glandarius</t>
  </si>
  <si>
    <t xml:space="preserve">   europeisk nötskrika</t>
  </si>
  <si>
    <t xml:space="preserve">   European Jay</t>
  </si>
  <si>
    <t>Garrulus glandarius glandarius</t>
  </si>
  <si>
    <t>Pica pica</t>
  </si>
  <si>
    <t>skata</t>
  </si>
  <si>
    <t>Eurasian Magpie</t>
  </si>
  <si>
    <t xml:space="preserve">   Pica pica fennorum</t>
  </si>
  <si>
    <t xml:space="preserve">   nordlig skata</t>
  </si>
  <si>
    <t xml:space="preserve">   Northern Magpie*</t>
  </si>
  <si>
    <t>Pica pica fennorum</t>
  </si>
  <si>
    <t xml:space="preserve">   Pica pica pica</t>
  </si>
  <si>
    <t xml:space="preserve">   europeisk skata</t>
  </si>
  <si>
    <t xml:space="preserve">   European Magpie*</t>
  </si>
  <si>
    <t>Pica pica pica</t>
  </si>
  <si>
    <t>Nucifraga caryocatactes</t>
  </si>
  <si>
    <t>nötkråka</t>
  </si>
  <si>
    <r>
      <rPr>
        <sz val="10"/>
        <color rgb="FF000000"/>
        <rFont val="Arial"/>
        <family val="2"/>
      </rPr>
      <t>Northern</t>
    </r>
    <r>
      <rPr>
        <sz val="10"/>
        <color rgb="FF000000"/>
        <rFont val="Arial"/>
        <family val="2"/>
      </rPr>
      <t xml:space="preserve"> Nutcracker</t>
    </r>
  </si>
  <si>
    <t xml:space="preserve">   Nucifraga caryocatactes caryocatactes</t>
  </si>
  <si>
    <t xml:space="preserve">   tjocknäbbad nötkråka</t>
  </si>
  <si>
    <t xml:space="preserve">   Thick-billed Nutcracker</t>
  </si>
  <si>
    <t>Nucifraga caryocatactes caryocatactes</t>
  </si>
  <si>
    <t xml:space="preserve">   Nucifraga caryocatactes macrorhynchos</t>
  </si>
  <si>
    <t xml:space="preserve">   smalnäbbad nötkråka</t>
  </si>
  <si>
    <t xml:space="preserve">   Siberian Nutcracker</t>
  </si>
  <si>
    <t>Nucifraga caryocatactes macrorhynchos</t>
  </si>
  <si>
    <r>
      <rPr>
        <i/>
        <sz val="10"/>
        <color rgb="FF000000"/>
        <rFont val="Arial"/>
        <family val="2"/>
      </rPr>
      <t>Coloeus</t>
    </r>
    <r>
      <rPr>
        <i/>
        <sz val="10"/>
        <color rgb="FF000000"/>
        <rFont val="Arial"/>
        <family val="2"/>
      </rPr>
      <t xml:space="preserve"> dauuricus</t>
    </r>
  </si>
  <si>
    <t>klippkaja</t>
  </si>
  <si>
    <t>Daurian Jackdaw</t>
  </si>
  <si>
    <t>Coloeus dauuricus</t>
  </si>
  <si>
    <r>
      <rPr>
        <i/>
        <sz val="10"/>
        <color rgb="FF000000"/>
        <rFont val="Arial"/>
        <family val="2"/>
      </rPr>
      <t>Coloeus</t>
    </r>
    <r>
      <rPr>
        <i/>
        <sz val="10"/>
        <color rgb="FF000000"/>
        <rFont val="Arial"/>
        <family val="2"/>
      </rPr>
      <t xml:space="preserve"> monedula</t>
    </r>
  </si>
  <si>
    <t>kaja</t>
  </si>
  <si>
    <t>Western Jackdaw</t>
  </si>
  <si>
    <t>Coloeus monedula</t>
  </si>
  <si>
    <r>
      <rPr>
        <i/>
        <sz val="9"/>
        <color rgb="FFA6A6A6"/>
        <rFont val="Arial"/>
        <family val="2"/>
      </rPr>
      <t xml:space="preserve">   </t>
    </r>
    <r>
      <rPr>
        <i/>
        <sz val="9"/>
        <color rgb="FFA6A6A6"/>
        <rFont val="Arial"/>
        <family val="2"/>
      </rPr>
      <t>Coloeus</t>
    </r>
    <r>
      <rPr>
        <i/>
        <sz val="9"/>
        <color rgb="FFA6A6A6"/>
        <rFont val="Arial"/>
        <family val="2"/>
      </rPr>
      <t xml:space="preserve"> monedula monedula</t>
    </r>
  </si>
  <si>
    <t xml:space="preserve">   skandinavisk kaja</t>
  </si>
  <si>
    <t xml:space="preserve">   Nordic Jackdaw</t>
  </si>
  <si>
    <t>Coloeus monedula monedula</t>
  </si>
  <si>
    <t>Corvus frugilegus</t>
  </si>
  <si>
    <t>råka</t>
  </si>
  <si>
    <t>Rook</t>
  </si>
  <si>
    <t xml:space="preserve">   Corvus frugilegus frugilegus</t>
  </si>
  <si>
    <t xml:space="preserve">   västlig råka</t>
  </si>
  <si>
    <t xml:space="preserve">   Western Rook</t>
  </si>
  <si>
    <t>Corvus frugilegus frugilegus</t>
  </si>
  <si>
    <t>Corvus corax</t>
  </si>
  <si>
    <t>korp</t>
  </si>
  <si>
    <r>
      <rPr>
        <sz val="10"/>
        <color rgb="FF000000"/>
        <rFont val="Arial"/>
        <family val="2"/>
      </rPr>
      <t>Northern Raven</t>
    </r>
  </si>
  <si>
    <t xml:space="preserve">   Corvus corax corax</t>
  </si>
  <si>
    <t xml:space="preserve">   europeisk korp</t>
  </si>
  <si>
    <t xml:space="preserve">   Common Raven</t>
  </si>
  <si>
    <t>Corvus corax corax</t>
  </si>
  <si>
    <t>Corvus corone</t>
  </si>
  <si>
    <t>kråka</t>
  </si>
  <si>
    <t>Carrion Crow</t>
  </si>
  <si>
    <t xml:space="preserve">   Corvus corone corone</t>
  </si>
  <si>
    <t xml:space="preserve">   svartkråka</t>
  </si>
  <si>
    <t xml:space="preserve">   Western Carrion Crow</t>
  </si>
  <si>
    <t>Corvus corone corone</t>
  </si>
  <si>
    <r>
      <rPr>
        <i/>
        <sz val="9"/>
        <color rgb="FFA6A6A6"/>
        <rFont val="Arial"/>
        <family val="2"/>
      </rPr>
      <t xml:space="preserve">   Corvus </t>
    </r>
    <r>
      <rPr>
        <i/>
        <sz val="9"/>
        <color rgb="FFA6A6A6"/>
        <rFont val="Arial"/>
        <family val="2"/>
      </rPr>
      <t>corone</t>
    </r>
    <r>
      <rPr>
        <i/>
        <sz val="9"/>
        <color rgb="FFA6A6A6"/>
        <rFont val="Arial"/>
        <family val="2"/>
      </rPr>
      <t xml:space="preserve"> cornix</t>
    </r>
  </si>
  <si>
    <t xml:space="preserve">   gråkråka</t>
  </si>
  <si>
    <t xml:space="preserve">   Hooded Crow</t>
  </si>
  <si>
    <t>Corvus corone cornix</t>
  </si>
  <si>
    <t>Remizidae</t>
  </si>
  <si>
    <t>pungmesar</t>
  </si>
  <si>
    <t>Penduline Tits</t>
  </si>
  <si>
    <t>Remiz pendulinus</t>
  </si>
  <si>
    <t>pungmes</t>
  </si>
  <si>
    <t>Eurasian Penduline Tit</t>
  </si>
  <si>
    <t xml:space="preserve">   Remiz pendulinus pendulinus</t>
  </si>
  <si>
    <t xml:space="preserve">   europeisk pungmes</t>
  </si>
  <si>
    <t xml:space="preserve">   Masked Penduline Tit*</t>
  </si>
  <si>
    <t>Remiz pendulinus pendulinus</t>
  </si>
  <si>
    <t>Paridae</t>
  </si>
  <si>
    <t>mesar</t>
  </si>
  <si>
    <t>Tits, Chickadees, and Titmice</t>
  </si>
  <si>
    <t>Cyanistes cyanus</t>
  </si>
  <si>
    <t>azurmes</t>
  </si>
  <si>
    <t>Azure Tit</t>
  </si>
  <si>
    <t>Cyanistes caeruleus</t>
  </si>
  <si>
    <t>blåmes</t>
  </si>
  <si>
    <t>Eurasian Blue Tit</t>
  </si>
  <si>
    <t xml:space="preserve">   Cyanistes caeruleus caeruleus</t>
  </si>
  <si>
    <t xml:space="preserve">   vanlig blåmes</t>
  </si>
  <si>
    <t xml:space="preserve">   Common Blue Tit*</t>
  </si>
  <si>
    <t>Cyanistes caeruleus caeruleus</t>
  </si>
  <si>
    <t>Parus major</t>
  </si>
  <si>
    <t>talgoxe</t>
  </si>
  <si>
    <t>Great Tit</t>
  </si>
  <si>
    <t xml:space="preserve">   Parus major major</t>
  </si>
  <si>
    <t xml:space="preserve">   vanlig talgoxe</t>
  </si>
  <si>
    <t xml:space="preserve">   Common Great Tit*</t>
  </si>
  <si>
    <t>Parus major major</t>
  </si>
  <si>
    <t>Periparus ater</t>
  </si>
  <si>
    <t>svartmes</t>
  </si>
  <si>
    <t>Coal Tit</t>
  </si>
  <si>
    <t xml:space="preserve">   Periparus ater ater</t>
  </si>
  <si>
    <t xml:space="preserve">   vanlig svartmes</t>
  </si>
  <si>
    <t xml:space="preserve">    Common Coal Tit</t>
  </si>
  <si>
    <t>Periparus ater ater</t>
  </si>
  <si>
    <t>Lophophanes cristatus</t>
  </si>
  <si>
    <t>tofsmes</t>
  </si>
  <si>
    <t>Crested Tit</t>
  </si>
  <si>
    <t xml:space="preserve">   Lophophanes cristatus cristatus</t>
  </si>
  <si>
    <t xml:space="preserve">   nordlig tofsmes</t>
  </si>
  <si>
    <t xml:space="preserve">   Northern Crested Tit</t>
  </si>
  <si>
    <t>Lophophanes cristatus cristatus</t>
  </si>
  <si>
    <t>Poecile palustris</t>
  </si>
  <si>
    <t>entita</t>
  </si>
  <si>
    <t>Marsh Tit</t>
  </si>
  <si>
    <t xml:space="preserve">   Poecile palustris palustris</t>
  </si>
  <si>
    <t xml:space="preserve">   vanlig entita</t>
  </si>
  <si>
    <t xml:space="preserve">    Eurasian Marsh Tit</t>
  </si>
  <si>
    <t>Poecile palustris palustris</t>
  </si>
  <si>
    <t>Poecile montanus</t>
  </si>
  <si>
    <t>talltita</t>
  </si>
  <si>
    <t>Willow Tit</t>
  </si>
  <si>
    <t xml:space="preserve">   Poecile montanus borealis</t>
  </si>
  <si>
    <t xml:space="preserve">   nordlig talltita</t>
  </si>
  <si>
    <t xml:space="preserve">   Northern Willow Tit</t>
  </si>
  <si>
    <t>Poecile montanus borealis</t>
  </si>
  <si>
    <t>Poecile cinctus</t>
  </si>
  <si>
    <t>lappmes</t>
  </si>
  <si>
    <t>Grey-headed Chickadee</t>
  </si>
  <si>
    <t xml:space="preserve">   Poecile cinctus lapponicus</t>
  </si>
  <si>
    <t xml:space="preserve">   europeisk lappmes</t>
  </si>
  <si>
    <t xml:space="preserve">   Scandinavian Siberian Tit</t>
  </si>
  <si>
    <t>Poecile cinctus lapponicus</t>
  </si>
  <si>
    <t>Panuridae</t>
  </si>
  <si>
    <t>skäggmesar</t>
  </si>
  <si>
    <t>Reedling</t>
  </si>
  <si>
    <t>Panurus biarmicus</t>
  </si>
  <si>
    <t>skäggmes</t>
  </si>
  <si>
    <t>Bearded Reedling</t>
  </si>
  <si>
    <t xml:space="preserve">   Panurus biarmicus biarmicus</t>
  </si>
  <si>
    <t xml:space="preserve">   västlig skäggmes</t>
  </si>
  <si>
    <t xml:space="preserve">   Western Bearded Parrotbill*</t>
  </si>
  <si>
    <t>Panurus biarmicus biarmicus</t>
  </si>
  <si>
    <t>Alaudidae</t>
  </si>
  <si>
    <t>lärkor</t>
  </si>
  <si>
    <t>Larks</t>
  </si>
  <si>
    <t>Lullula arborea</t>
  </si>
  <si>
    <t>trädlärka</t>
  </si>
  <si>
    <t>Woodlark</t>
  </si>
  <si>
    <t xml:space="preserve">   Lullula arborea arborea</t>
  </si>
  <si>
    <t xml:space="preserve">   nordlig trädlärka</t>
  </si>
  <si>
    <t xml:space="preserve">   Northern Wood Lark*</t>
  </si>
  <si>
    <t>Lullula arborea arborea</t>
  </si>
  <si>
    <t>Alauda leucoptera</t>
  </si>
  <si>
    <t>vitvingad lärka</t>
  </si>
  <si>
    <t>White-winged Lark</t>
  </si>
  <si>
    <t>Alauda arvensis</t>
  </si>
  <si>
    <t>sånglärka</t>
  </si>
  <si>
    <t>Eurasian Skylark</t>
  </si>
  <si>
    <t xml:space="preserve">   Alauda arvensis arvensis</t>
  </si>
  <si>
    <t xml:space="preserve">   europeisk sånglärka</t>
  </si>
  <si>
    <t xml:space="preserve">   European Skylark*</t>
  </si>
  <si>
    <t>Alauda arvensis arvensis</t>
  </si>
  <si>
    <t>Galerida cristata</t>
  </si>
  <si>
    <t>tofslärka</t>
  </si>
  <si>
    <t>Crested Lark</t>
  </si>
  <si>
    <t xml:space="preserve">   Galerida cristata cristata</t>
  </si>
  <si>
    <t xml:space="preserve">   europeisk tofslärka</t>
  </si>
  <si>
    <t xml:space="preserve">   European Crested Lark*</t>
  </si>
  <si>
    <t>Galerida cristata cristata</t>
  </si>
  <si>
    <t>Eremophila alpestris</t>
  </si>
  <si>
    <t>berglärka</t>
  </si>
  <si>
    <t>Horned Lark</t>
  </si>
  <si>
    <t xml:space="preserve">   Eremophila alpestris flava</t>
  </si>
  <si>
    <t xml:space="preserve">   fjällberglärka</t>
  </si>
  <si>
    <t xml:space="preserve">   Shore Lark*</t>
  </si>
  <si>
    <t>Eremophila alpestris flava</t>
  </si>
  <si>
    <t>Calandrella brachydactyla</t>
  </si>
  <si>
    <t>korttålärka</t>
  </si>
  <si>
    <t>Greater Short-toed Lark</t>
  </si>
  <si>
    <t>Melanocorypha bimaculata</t>
  </si>
  <si>
    <t>asiatisk kalanderlärka</t>
  </si>
  <si>
    <t>Bimaculated Lark</t>
  </si>
  <si>
    <t>Melanocorypha yeltoniensis</t>
  </si>
  <si>
    <t>svartlärka</t>
  </si>
  <si>
    <t>Black Lark</t>
  </si>
  <si>
    <t>Melanocorypha calandra</t>
  </si>
  <si>
    <t>kalanderlärka</t>
  </si>
  <si>
    <t>Calandra Lark</t>
  </si>
  <si>
    <t>Alaudala heinei</t>
  </si>
  <si>
    <t>turkestanlärka</t>
  </si>
  <si>
    <t>Turkestan Short-toed Lark</t>
  </si>
  <si>
    <t xml:space="preserve">   Alaudala heinei heinei</t>
  </si>
  <si>
    <t xml:space="preserve">   västlig turkestanlärka</t>
  </si>
  <si>
    <t xml:space="preserve">   Steppe Short-toed Lark*</t>
  </si>
  <si>
    <t>Alaudala heinei heinei</t>
  </si>
  <si>
    <t>Cisticolidae</t>
  </si>
  <si>
    <t>cistikolor</t>
  </si>
  <si>
    <t>Cisticolas and Allies</t>
  </si>
  <si>
    <t>Cisticola juncidis</t>
  </si>
  <si>
    <t>grässångare</t>
  </si>
  <si>
    <t>Zitting Cisticola</t>
  </si>
  <si>
    <t>Acrocephalidae</t>
  </si>
  <si>
    <t>rörsångare</t>
  </si>
  <si>
    <t>Reed Warblers and Allies</t>
  </si>
  <si>
    <t>Hippolais icterina</t>
  </si>
  <si>
    <t>härmsångare</t>
  </si>
  <si>
    <t>Icterine Warbler</t>
  </si>
  <si>
    <t>Hippolais polyglotta</t>
  </si>
  <si>
    <t>polyglottsångare</t>
  </si>
  <si>
    <t>Melodious Warbler</t>
  </si>
  <si>
    <t>48</t>
  </si>
  <si>
    <t>Iduna caligata</t>
  </si>
  <si>
    <t>stäppsångare</t>
  </si>
  <si>
    <t>Booted Warbler</t>
  </si>
  <si>
    <t>Iduna rama</t>
  </si>
  <si>
    <t>saxaulsångare</t>
  </si>
  <si>
    <t>Sykes’s Warbler</t>
  </si>
  <si>
    <t>Iduna pallida</t>
  </si>
  <si>
    <t>eksångare</t>
  </si>
  <si>
    <t>Eastern Olivaceous Warbler</t>
  </si>
  <si>
    <t xml:space="preserve">   Iduna pallida elaeica</t>
  </si>
  <si>
    <t xml:space="preserve">   östlig eksångare</t>
  </si>
  <si>
    <t xml:space="preserve">   Balkan Olivaceous Warbler</t>
  </si>
  <si>
    <t>Iduna pallida elaeica</t>
  </si>
  <si>
    <t>Iduna opaca</t>
  </si>
  <si>
    <t>macchiasångare</t>
  </si>
  <si>
    <t>Western Olivaceous Warbler</t>
  </si>
  <si>
    <t>Acrocephalus schoenobaenus</t>
  </si>
  <si>
    <t>sävsångare</t>
  </si>
  <si>
    <t>Sedge Warbler</t>
  </si>
  <si>
    <t>29</t>
  </si>
  <si>
    <t>Acrocephalus paludicola</t>
  </si>
  <si>
    <t>vattensångare</t>
  </si>
  <si>
    <t>Aquatic Warbler</t>
  </si>
  <si>
    <t>Acrocephalus melanopogon</t>
  </si>
  <si>
    <t>kaveldunsångare</t>
  </si>
  <si>
    <t>Moustached Warbler</t>
  </si>
  <si>
    <t>ssp., #14</t>
  </si>
  <si>
    <t>44</t>
  </si>
  <si>
    <t>Acrocephalus agricola</t>
  </si>
  <si>
    <t>fältsångare</t>
  </si>
  <si>
    <t>Paddyfield Warbler</t>
  </si>
  <si>
    <t>Acrocephalus dumetorum</t>
  </si>
  <si>
    <t>busksångare</t>
  </si>
  <si>
    <t>Blyth’s Reed Warbler</t>
  </si>
  <si>
    <t>Acrocephalus palustris</t>
  </si>
  <si>
    <t>kärrsångare</t>
  </si>
  <si>
    <t>Marsh Warbler</t>
  </si>
  <si>
    <t>Acrocephalus scirpaceus</t>
  </si>
  <si>
    <t>Common Reed Warbler</t>
  </si>
  <si>
    <t xml:space="preserve">   Acrocephalus scirpaceus scirpaceus</t>
  </si>
  <si>
    <t xml:space="preserve">   nordlig rörsångare</t>
  </si>
  <si>
    <t xml:space="preserve">   Eurasian Reed Warbler</t>
  </si>
  <si>
    <t>Acrocephalus scirpaceus scirpaceus</t>
  </si>
  <si>
    <t>Acrocephalus arundinaceus</t>
  </si>
  <si>
    <t>trastsångare</t>
  </si>
  <si>
    <t>Great Reed Warbler</t>
  </si>
  <si>
    <t xml:space="preserve">   Acrocephalus arundinaceus arundinaceus</t>
  </si>
  <si>
    <t xml:space="preserve">   västlig trastsångare</t>
  </si>
  <si>
    <t xml:space="preserve">   Western Great Reed Warbler*</t>
  </si>
  <si>
    <t>Acrocephalus arundinaceus arundinaceus</t>
  </si>
  <si>
    <t>Locustellidae</t>
  </si>
  <si>
    <t>gräsfåglar</t>
  </si>
  <si>
    <t>Grasshopper Warblers, Grassbirds, and Allies</t>
  </si>
  <si>
    <t>Helopsaltes certhiola</t>
  </si>
  <si>
    <t>starrsångare</t>
  </si>
  <si>
    <t>Pallas’s Grasshopper Warbler</t>
  </si>
  <si>
    <t>Locustella lanceolata</t>
  </si>
  <si>
    <t>träsksångare</t>
  </si>
  <si>
    <t>Lanceolated Warbler</t>
  </si>
  <si>
    <t>Locustella fluviatilis</t>
  </si>
  <si>
    <t>flodsångare</t>
  </si>
  <si>
    <t>River Warbler</t>
  </si>
  <si>
    <t>Locustella luscinioides</t>
  </si>
  <si>
    <t>vassångare</t>
  </si>
  <si>
    <t>Savi’s Warbler</t>
  </si>
  <si>
    <t xml:space="preserve">   Locustella luscinioides luscinioides</t>
  </si>
  <si>
    <t xml:space="preserve">   västlig vassångare</t>
  </si>
  <si>
    <t xml:space="preserve">   Western Savi’s Warbler</t>
  </si>
  <si>
    <t>Locustella luscinioides luscinioides</t>
  </si>
  <si>
    <t>Locustella naevia</t>
  </si>
  <si>
    <t>gräshoppsångare</t>
  </si>
  <si>
    <t>Common Grasshopper Warbler</t>
  </si>
  <si>
    <t xml:space="preserve">   Locustella naevia naevia</t>
  </si>
  <si>
    <t xml:space="preserve">   västlig gräshoppsångare</t>
  </si>
  <si>
    <t xml:space="preserve">   European Grasshopper Warbler</t>
  </si>
  <si>
    <t>Locustella naevia naevia</t>
  </si>
  <si>
    <t>Hirundinidae</t>
  </si>
  <si>
    <t>svalor</t>
  </si>
  <si>
    <t>Swallows</t>
  </si>
  <si>
    <t>Riparia riparia</t>
  </si>
  <si>
    <t>backsvala</t>
  </si>
  <si>
    <t>Sand Martin</t>
  </si>
  <si>
    <t xml:space="preserve">   Riparia riparia riparia</t>
  </si>
  <si>
    <r>
      <rPr>
        <sz val="9"/>
        <color rgb="FFA6A6A6"/>
        <rFont val="Arial"/>
        <family val="2"/>
      </rPr>
      <t xml:space="preserve">   vanlig backsvala</t>
    </r>
  </si>
  <si>
    <t xml:space="preserve">   Common Sand Martin</t>
  </si>
  <si>
    <t>Riparia riparia riparia</t>
  </si>
  <si>
    <t>Ptyonoprogne rupestris</t>
  </si>
  <si>
    <t>klippsvala</t>
  </si>
  <si>
    <t>Eurasian Crag Martin</t>
  </si>
  <si>
    <t>Hirundo rustica</t>
  </si>
  <si>
    <t>ladusvala</t>
  </si>
  <si>
    <t>Barn Swallow</t>
  </si>
  <si>
    <t xml:space="preserve">   Hirundo rustica rustica</t>
  </si>
  <si>
    <t xml:space="preserve">   europeisk ladusvala</t>
  </si>
  <si>
    <t xml:space="preserve">   European Barn Swallow</t>
  </si>
  <si>
    <t>Hirundo rustica rustica</t>
  </si>
  <si>
    <t>Delichon urbicum</t>
  </si>
  <si>
    <t>hussvala</t>
  </si>
  <si>
    <t>Western House Martin</t>
  </si>
  <si>
    <t xml:space="preserve">   Delichon urbicum urbicum</t>
  </si>
  <si>
    <t xml:space="preserve">   nordlig hussvala</t>
  </si>
  <si>
    <t xml:space="preserve">   Northern House Martin</t>
  </si>
  <si>
    <t>Delichon urbicum urbicum</t>
  </si>
  <si>
    <t>Cecropis rufula</t>
  </si>
  <si>
    <t>rostgumpsvala</t>
  </si>
  <si>
    <r>
      <rPr>
        <sz val="10"/>
        <color rgb="FF000000"/>
        <rFont val="Arial"/>
        <family val="2"/>
      </rPr>
      <t>European</t>
    </r>
    <r>
      <rPr>
        <sz val="10"/>
        <color rgb="FF000000"/>
        <rFont val="Arial"/>
        <family val="2"/>
      </rPr>
      <t xml:space="preserve"> Red-rumped Swallow</t>
    </r>
  </si>
  <si>
    <t>Cecropis daurica</t>
  </si>
  <si>
    <t>tempelsvala</t>
  </si>
  <si>
    <t>Eastern Red-rumped Swallow</t>
  </si>
  <si>
    <t>ssp., #15</t>
  </si>
  <si>
    <t>Petrochelidon pyrrhonota</t>
  </si>
  <si>
    <t>stensvala</t>
  </si>
  <si>
    <t>American Cliff Swallow</t>
  </si>
  <si>
    <t>Aegithalidae</t>
  </si>
  <si>
    <t>stjärtmesar</t>
  </si>
  <si>
    <t>Bushtits</t>
  </si>
  <si>
    <t>Aegithalos caudatus</t>
  </si>
  <si>
    <t>stjärtmes</t>
  </si>
  <si>
    <t>Long-tailed Tit</t>
  </si>
  <si>
    <t xml:space="preserve">   Aegithalos caudatus caudatus</t>
  </si>
  <si>
    <t xml:space="preserve">   nordlig stjärtmes</t>
  </si>
  <si>
    <t xml:space="preserve">   Northern Long-tailed Tit</t>
  </si>
  <si>
    <t>Aegithalos caudatus caudatus</t>
  </si>
  <si>
    <t xml:space="preserve">   Aegithalos caudatus europaeus</t>
  </si>
  <si>
    <t xml:space="preserve">   kontinental stjärtmes</t>
  </si>
  <si>
    <t xml:space="preserve">   Continental Long-tailed Tit</t>
  </si>
  <si>
    <t>Aegithalos caudatus europaeus</t>
  </si>
  <si>
    <t>Cettiidae</t>
  </si>
  <si>
    <t>cettior</t>
  </si>
  <si>
    <t>Bush Warblers and Allies</t>
  </si>
  <si>
    <t>Cettia cetti</t>
  </si>
  <si>
    <t>sumpcettia</t>
  </si>
  <si>
    <t>Cetti’s Warbler</t>
  </si>
  <si>
    <t>#16</t>
  </si>
  <si>
    <t xml:space="preserve">   Cettia cetti albiventris</t>
  </si>
  <si>
    <t xml:space="preserve">   turkestansumpcettia</t>
  </si>
  <si>
    <t xml:space="preserve">   Turkestan Cetti’s Warbler*</t>
  </si>
  <si>
    <t>Cettia cetti albiventris</t>
  </si>
  <si>
    <t>Phylloscopidae</t>
  </si>
  <si>
    <t>lövsångare</t>
  </si>
  <si>
    <t>Leaf Warblers</t>
  </si>
  <si>
    <t>Phylloscopus sibilatrix</t>
  </si>
  <si>
    <t>grönsångare</t>
  </si>
  <si>
    <t>Wood Warbler</t>
  </si>
  <si>
    <t>Phylloscopus bonelli</t>
  </si>
  <si>
    <t>bergsångare</t>
  </si>
  <si>
    <t>Western Bonelli’s Warbler</t>
  </si>
  <si>
    <t>#17</t>
  </si>
  <si>
    <t>Phylloscopus orientalis</t>
  </si>
  <si>
    <t>balkansångare</t>
  </si>
  <si>
    <t>Eastern Bonelli’s Warbler</t>
  </si>
  <si>
    <t>Phylloscopus inornatus</t>
  </si>
  <si>
    <t>tajgasångare</t>
  </si>
  <si>
    <t>Yellow-browed Warbler</t>
  </si>
  <si>
    <t>Phylloscopus humei</t>
  </si>
  <si>
    <t>bergtajgasångare</t>
  </si>
  <si>
    <t>Hume’s Leaf Warbler</t>
  </si>
  <si>
    <t xml:space="preserve">   Phylloscopus humei humei</t>
  </si>
  <si>
    <t xml:space="preserve">   västlig bergtajgasångare</t>
  </si>
  <si>
    <t xml:space="preserve">   Westerrn Hume’s Leaf Warbler*</t>
  </si>
  <si>
    <t>Phylloscopus humei humei</t>
  </si>
  <si>
    <t>Phylloscopus proregulus</t>
  </si>
  <si>
    <t>kungsfågelsångare</t>
  </si>
  <si>
    <t>Pallas’s Leaf Warbler</t>
  </si>
  <si>
    <t>Phylloscopus schwarzi</t>
  </si>
  <si>
    <t>videsångare</t>
  </si>
  <si>
    <t>Radde’s Warbler</t>
  </si>
  <si>
    <t>Phylloscopus fuscatus</t>
  </si>
  <si>
    <t>brunsångare</t>
  </si>
  <si>
    <t>Dusky Warbler</t>
  </si>
  <si>
    <t>ssp,</t>
  </si>
  <si>
    <t>Phylloscopus neglectus</t>
  </si>
  <si>
    <t>dvärgsångare</t>
  </si>
  <si>
    <t>Plain Leaf Warbler</t>
  </si>
  <si>
    <t>Phylloscopus trochilus</t>
  </si>
  <si>
    <t>Willow Warbler</t>
  </si>
  <si>
    <t xml:space="preserve">   Phylloscopus trochilus trochilus</t>
  </si>
  <si>
    <t xml:space="preserve">   sydlig lövsångare</t>
  </si>
  <si>
    <t xml:space="preserve">   Western Willow Warbler</t>
  </si>
  <si>
    <t>Phylloscopus trochilus trochilus</t>
  </si>
  <si>
    <t xml:space="preserve">   Phylloscopus trochilus acredula</t>
  </si>
  <si>
    <t xml:space="preserve">   nordlig lövsångare</t>
  </si>
  <si>
    <t xml:space="preserve">   Northern Willow Warbler</t>
  </si>
  <si>
    <t>Phylloscopus trochilus acredula</t>
  </si>
  <si>
    <t>Phylloscopus ibericus</t>
  </si>
  <si>
    <t>iberisk gransångare</t>
  </si>
  <si>
    <t>Iberian Chiffchaff</t>
  </si>
  <si>
    <t>Phylloscopus collybita</t>
  </si>
  <si>
    <t>gransångare</t>
  </si>
  <si>
    <t>Common Chiffchaff</t>
  </si>
  <si>
    <t xml:space="preserve">   Phylloscopus collybita abietinus</t>
  </si>
  <si>
    <t xml:space="preserve">   nordlig gransångare</t>
  </si>
  <si>
    <t xml:space="preserve">   Scandinavian Chiffchaff</t>
  </si>
  <si>
    <t>Phylloscopus collybita abietinus</t>
  </si>
  <si>
    <t xml:space="preserve">   Phylloscopus collybita collybita</t>
  </si>
  <si>
    <t xml:space="preserve">   sydlig gransångare</t>
  </si>
  <si>
    <t xml:space="preserve">   European Chiffchaff</t>
  </si>
  <si>
    <t>Phylloscopus collybita collybita</t>
  </si>
  <si>
    <t xml:space="preserve">   Phylloscopus collybita tristis</t>
  </si>
  <si>
    <t xml:space="preserve">   sibirisk gransångare</t>
  </si>
  <si>
    <t xml:space="preserve">   Siberian Chiffchaff</t>
  </si>
  <si>
    <t>Phylloscopus collybita tristis</t>
  </si>
  <si>
    <t>Phylloscopus coronatus</t>
  </si>
  <si>
    <t>östlig kronsångare</t>
  </si>
  <si>
    <t>Eastern Crowned Warbler</t>
  </si>
  <si>
    <t>Phylloscopus nitidus</t>
  </si>
  <si>
    <t>kaukasisk lundsångare</t>
  </si>
  <si>
    <t>Green Warbler</t>
  </si>
  <si>
    <t>Phylloscopus plumbeitarsus</t>
  </si>
  <si>
    <t>sibirisk lundsångare</t>
  </si>
  <si>
    <t>Two-barred Warbler</t>
  </si>
  <si>
    <t>Phylloscopus trochiloides</t>
  </si>
  <si>
    <t>lundsångare</t>
  </si>
  <si>
    <t>Greenish Warbler</t>
  </si>
  <si>
    <t xml:space="preserve">   Phylloscopus trochiloides viridanus</t>
  </si>
  <si>
    <t xml:space="preserve">   västlig lundsångare</t>
  </si>
  <si>
    <t xml:space="preserve">   Western Greenish Warbler</t>
  </si>
  <si>
    <t>Phylloscopus trochiloides viridanus</t>
  </si>
  <si>
    <t>Phylloscopus borealis</t>
  </si>
  <si>
    <t>nordsångare</t>
  </si>
  <si>
    <t>Arctic Warbler</t>
  </si>
  <si>
    <t>Sylviidae</t>
  </si>
  <si>
    <t>sylvior</t>
  </si>
  <si>
    <t>Sylviid Warblers and Allies</t>
  </si>
  <si>
    <t>Sylvia borin</t>
  </si>
  <si>
    <t>trädgårdssångare</t>
  </si>
  <si>
    <t>Garden Warbler</t>
  </si>
  <si>
    <t xml:space="preserve">   Sylvia borin borin</t>
  </si>
  <si>
    <t xml:space="preserve">   västlig trädgårdssångare</t>
  </si>
  <si>
    <t xml:space="preserve">   Western Garden Warbler</t>
  </si>
  <si>
    <t>Sylvia borin borin</t>
  </si>
  <si>
    <t>Sylvia atricapilla</t>
  </si>
  <si>
    <t>svarthätta</t>
  </si>
  <si>
    <t>Eurasian Blackcap</t>
  </si>
  <si>
    <t xml:space="preserve">   Sylvia atricapilla atricapilla</t>
  </si>
  <si>
    <t xml:space="preserve">   vanlig svarthätta</t>
  </si>
  <si>
    <t xml:space="preserve">   Western Blackcap</t>
  </si>
  <si>
    <t>Sylvia atricapilla atricapilla</t>
  </si>
  <si>
    <t>Curruca nisoria</t>
  </si>
  <si>
    <t>höksångare</t>
  </si>
  <si>
    <t>Barred Warbler</t>
  </si>
  <si>
    <t xml:space="preserve">   Curruca nisoria nisoria</t>
  </si>
  <si>
    <t xml:space="preserve">   västlig höksångare</t>
  </si>
  <si>
    <t xml:space="preserve">   Western Barred Warbler</t>
  </si>
  <si>
    <t>Curruca nisoria nisoria</t>
  </si>
  <si>
    <t>Curruca curruca</t>
  </si>
  <si>
    <t>ärtsångare</t>
  </si>
  <si>
    <t>Lesser Whitethroat</t>
  </si>
  <si>
    <t xml:space="preserve">   Curruca curruca curruca</t>
  </si>
  <si>
    <t xml:space="preserve">   europeisk ärtsångare</t>
  </si>
  <si>
    <t xml:space="preserve">   Northern Lesser Whitethroat</t>
  </si>
  <si>
    <t>Curruca curruca curruca</t>
  </si>
  <si>
    <t xml:space="preserve">   Curruca curruca blythi</t>
  </si>
  <si>
    <t xml:space="preserve">   sibirisk ärtsångare</t>
  </si>
  <si>
    <t xml:space="preserve">   Siberian Lesser Whitethroat</t>
  </si>
  <si>
    <t>#18</t>
  </si>
  <si>
    <t>Curruca curruca blythi</t>
  </si>
  <si>
    <t xml:space="preserve">   Curruca curruca halimodendri</t>
  </si>
  <si>
    <t xml:space="preserve">   stäppärtsångare</t>
  </si>
  <si>
    <t xml:space="preserve">   Central Asian Lesser Whitethroat</t>
  </si>
  <si>
    <t>Curruca curruca halimodendri</t>
  </si>
  <si>
    <t xml:space="preserve">   Curruca curruca althaea</t>
  </si>
  <si>
    <t xml:space="preserve">   bergärtsångare</t>
  </si>
  <si>
    <t xml:space="preserve">   Hume's Lesser Whitethroat</t>
  </si>
  <si>
    <t>Ny, #18</t>
  </si>
  <si>
    <t>22</t>
  </si>
  <si>
    <t>Curruca nana</t>
  </si>
  <si>
    <t>ökensångare</t>
  </si>
  <si>
    <t>Asian Desert Warbler</t>
  </si>
  <si>
    <t>Curruca communis</t>
  </si>
  <si>
    <t>törnsångare</t>
  </si>
  <si>
    <t>Common Whitethroat</t>
  </si>
  <si>
    <t xml:space="preserve">   Curruca communis communis</t>
  </si>
  <si>
    <t xml:space="preserve">   vanlig törnsångare</t>
  </si>
  <si>
    <t xml:space="preserve">   Western Common Whitethroat</t>
  </si>
  <si>
    <t>Curruca communis communis</t>
  </si>
  <si>
    <t>Curruca undata</t>
  </si>
  <si>
    <t>provencesångare</t>
  </si>
  <si>
    <t>Dartford Warbler</t>
  </si>
  <si>
    <t>Curruca melanocephala</t>
  </si>
  <si>
    <t>sammetshätta</t>
  </si>
  <si>
    <t>Sardinian Warbler</t>
  </si>
  <si>
    <t xml:space="preserve">   Curruca melanocephala melanocephala</t>
  </si>
  <si>
    <t xml:space="preserve">   medelhavssammetshätta</t>
  </si>
  <si>
    <t xml:space="preserve">   Mediterranean Sardinian Warbler</t>
  </si>
  <si>
    <t>Curruca melanocephala melanocephala</t>
  </si>
  <si>
    <t>Curruca subalpina</t>
  </si>
  <si>
    <t>rosensångare</t>
  </si>
  <si>
    <t>Moltoni’s Warbler</t>
  </si>
  <si>
    <t>#19</t>
  </si>
  <si>
    <t>Curruca iberiae</t>
  </si>
  <si>
    <t>rostsångare</t>
  </si>
  <si>
    <t>Western Subalpine Warbler</t>
  </si>
  <si>
    <t>Curruca cantillans</t>
  </si>
  <si>
    <t>rödstrupig sångare</t>
  </si>
  <si>
    <t>Eastern Subalpine Warbler</t>
  </si>
  <si>
    <t>ssp., #19</t>
  </si>
  <si>
    <t>Bombycillidae</t>
  </si>
  <si>
    <t>sidensvansar</t>
  </si>
  <si>
    <t>Waxwings</t>
  </si>
  <si>
    <t>Bombycilla garrulus</t>
  </si>
  <si>
    <t>sidensvans</t>
  </si>
  <si>
    <t>Bohemian Waxwing</t>
  </si>
  <si>
    <t xml:space="preserve">   Bombycilla garrulus garrulus</t>
  </si>
  <si>
    <t xml:space="preserve">   eurasisk sidensvans</t>
  </si>
  <si>
    <t xml:space="preserve">   Eurasian Waxwing*</t>
  </si>
  <si>
    <t>Bombycilla garrulus garrulus</t>
  </si>
  <si>
    <t>Regulidae</t>
  </si>
  <si>
    <t>kungsfåglar</t>
  </si>
  <si>
    <t>Kinglets</t>
  </si>
  <si>
    <t>Regulus ignicapilla</t>
  </si>
  <si>
    <t>brandkronad kungsfågel</t>
  </si>
  <si>
    <t>Common Firecrest</t>
  </si>
  <si>
    <t xml:space="preserve">   Regulus ignicapilla ignicapilla</t>
  </si>
  <si>
    <t xml:space="preserve">   europeisk brandkronad kungsfågel</t>
  </si>
  <si>
    <t xml:space="preserve">   European Firecrest*</t>
  </si>
  <si>
    <t>Regulus ignicapilla ignicapilla</t>
  </si>
  <si>
    <t>Regulus regulus</t>
  </si>
  <si>
    <t>kungsfågel</t>
  </si>
  <si>
    <t>Goldcrest</t>
  </si>
  <si>
    <t xml:space="preserve">   Regulus regulus regulus</t>
  </si>
  <si>
    <t xml:space="preserve">   europeisk kungsfågel</t>
  </si>
  <si>
    <t xml:space="preserve">   European Goldcrest</t>
  </si>
  <si>
    <t>Regulus regulus regulus</t>
  </si>
  <si>
    <t>Sittidae</t>
  </si>
  <si>
    <t>nötväckor</t>
  </si>
  <si>
    <t>Nuthatches</t>
  </si>
  <si>
    <t>Sitta europaea</t>
  </si>
  <si>
    <t>nötväcka</t>
  </si>
  <si>
    <t>Eurasian Nuthatch</t>
  </si>
  <si>
    <t xml:space="preserve">   Sitta europaea asiatica</t>
  </si>
  <si>
    <t xml:space="preserve">   sibirisk nötväcka</t>
  </si>
  <si>
    <t xml:space="preserve">   Siberian Nuthatch</t>
  </si>
  <si>
    <t>Sitta europaea asiatica</t>
  </si>
  <si>
    <t xml:space="preserve">   Sitta europaea europaea</t>
  </si>
  <si>
    <t xml:space="preserve">   vanlig nötväcka</t>
  </si>
  <si>
    <t xml:space="preserve">   European Nuthatch</t>
  </si>
  <si>
    <t>Sitta europaea europaea</t>
  </si>
  <si>
    <t>Certhiidae</t>
  </si>
  <si>
    <t>trädkrypare</t>
  </si>
  <si>
    <t>Treecreepers</t>
  </si>
  <si>
    <t>Certhia familiaris</t>
  </si>
  <si>
    <t>Eurasian Treecreeper</t>
  </si>
  <si>
    <t xml:space="preserve">   Certhia familiaris familiaris</t>
  </si>
  <si>
    <t xml:space="preserve">   vanlig trädkrypare</t>
  </si>
  <si>
    <t xml:space="preserve">   Common Treecreeper*</t>
  </si>
  <si>
    <t>Certhia familiaris familiaris</t>
  </si>
  <si>
    <t>Certhia brachydactyla</t>
  </si>
  <si>
    <t>trädgårdsträdkrypare</t>
  </si>
  <si>
    <t>Short-toed Treecreeper</t>
  </si>
  <si>
    <t>#20</t>
  </si>
  <si>
    <t xml:space="preserve">   Certhia brachydactyla brachydactyla</t>
  </si>
  <si>
    <t xml:space="preserve">   vanlig trädgårdsträdkrypare</t>
  </si>
  <si>
    <t xml:space="preserve">   Common Short-toed Treecreeper*</t>
  </si>
  <si>
    <t>Certhia brachydactyla brachydactyla</t>
  </si>
  <si>
    <t>Troglodytidae</t>
  </si>
  <si>
    <t>gärdsmygar</t>
  </si>
  <si>
    <t>Wrens</t>
  </si>
  <si>
    <t>Troglodytes troglodytes</t>
  </si>
  <si>
    <t>gärdsmyg</t>
  </si>
  <si>
    <t>Eurasian Wren</t>
  </si>
  <si>
    <t xml:space="preserve">   Troglodytes troglodytes troglodytes</t>
  </si>
  <si>
    <t xml:space="preserve">   europeisk gärdsmyg</t>
  </si>
  <si>
    <t xml:space="preserve">   Northern Wren</t>
  </si>
  <si>
    <t>Troglodytes troglodytes troglodytes</t>
  </si>
  <si>
    <t>Sturnidae</t>
  </si>
  <si>
    <t>starar</t>
  </si>
  <si>
    <t>Rhabdornis, Starlings, and Mynas</t>
  </si>
  <si>
    <t>Sturnus vulgaris</t>
  </si>
  <si>
    <t>stare</t>
  </si>
  <si>
    <t>Common Starling</t>
  </si>
  <si>
    <t xml:space="preserve">   Sturnus vulgaris vulgaris</t>
  </si>
  <si>
    <t xml:space="preserve">   europeisk stare</t>
  </si>
  <si>
    <t xml:space="preserve">   European Common Starling</t>
  </si>
  <si>
    <t>Sturnus vulgaris vulgaris</t>
  </si>
  <si>
    <t>Pastor roseus</t>
  </si>
  <si>
    <t>rosenstare</t>
  </si>
  <si>
    <t>Rosy Starling</t>
  </si>
  <si>
    <t>Cinclidae</t>
  </si>
  <si>
    <t>strömstarar</t>
  </si>
  <si>
    <t>Dippers</t>
  </si>
  <si>
    <t>Cinclus cinclus</t>
  </si>
  <si>
    <t>strömstare</t>
  </si>
  <si>
    <t>White-throated Dipper</t>
  </si>
  <si>
    <t xml:space="preserve">   Cinclus cinclus cinclus</t>
  </si>
  <si>
    <t xml:space="preserve">   svartbukig strömstare</t>
  </si>
  <si>
    <t xml:space="preserve">   Black-bellied Dipper</t>
  </si>
  <si>
    <t>Cinclus cinclus cinclus</t>
  </si>
  <si>
    <t>Turdidae</t>
  </si>
  <si>
    <t>trastar</t>
  </si>
  <si>
    <t>Thrushes and Allies</t>
  </si>
  <si>
    <t>Zoothera aurea</t>
  </si>
  <si>
    <t>guldtrast</t>
  </si>
  <si>
    <t>White’s Thrush</t>
  </si>
  <si>
    <t>Catharus ustulatus</t>
  </si>
  <si>
    <t>beigekindad skogstrast</t>
  </si>
  <si>
    <t>Swainson’s Thrush</t>
  </si>
  <si>
    <t>Catharus fuscescens</t>
  </si>
  <si>
    <t>rostskogstrast</t>
  </si>
  <si>
    <t>Veery</t>
  </si>
  <si>
    <t>Catharus guttatus</t>
  </si>
  <si>
    <t>eremitskogstrast</t>
  </si>
  <si>
    <t>Hermit Thrush</t>
  </si>
  <si>
    <t>Geokichla sibirica</t>
  </si>
  <si>
    <t>sibirisk trast</t>
  </si>
  <si>
    <t>Siberian Thrush</t>
  </si>
  <si>
    <t>Turdus viscivorus</t>
  </si>
  <si>
    <t>dubbeltrast</t>
  </si>
  <si>
    <t>Mistle Thrush</t>
  </si>
  <si>
    <t xml:space="preserve">   Turdus viscivorus viscivorus</t>
  </si>
  <si>
    <t xml:space="preserve">   vanlig dubbeltrast</t>
  </si>
  <si>
    <t xml:space="preserve">   European Mistle Thrush</t>
  </si>
  <si>
    <t>Turdus viscivorus viscivorus</t>
  </si>
  <si>
    <t>Turdus philomelos</t>
  </si>
  <si>
    <t>taltrast</t>
  </si>
  <si>
    <t>Song Thrush</t>
  </si>
  <si>
    <t xml:space="preserve">   Turdus philomelos philomelos</t>
  </si>
  <si>
    <t xml:space="preserve">   vanlig taltrast</t>
  </si>
  <si>
    <t xml:space="preserve">   Continental Song Thrush</t>
  </si>
  <si>
    <t>Turdus philomelos philomelos</t>
  </si>
  <si>
    <t>Turdus iliacus</t>
  </si>
  <si>
    <t>rödvingetrast</t>
  </si>
  <si>
    <t>Redwing</t>
  </si>
  <si>
    <t xml:space="preserve">   Turdus iliacus iliacus</t>
  </si>
  <si>
    <t xml:space="preserve">   vanlig rödvingetrast</t>
  </si>
  <si>
    <t xml:space="preserve">   Eurasian Redwing</t>
  </si>
  <si>
    <t>Turdus iliacus iliacus</t>
  </si>
  <si>
    <t>Turdus merula</t>
  </si>
  <si>
    <t>koltrast</t>
  </si>
  <si>
    <t>Common Blackbird</t>
  </si>
  <si>
    <t xml:space="preserve">   Turdus merula merula</t>
  </si>
  <si>
    <t xml:space="preserve">   vanlig koltrast</t>
  </si>
  <si>
    <t xml:space="preserve">   European Blackbird</t>
  </si>
  <si>
    <t>Turdus merula merula</t>
  </si>
  <si>
    <t>Turdus pilaris</t>
  </si>
  <si>
    <t>björktrast</t>
  </si>
  <si>
    <t>Fieldfare</t>
  </si>
  <si>
    <t>Turdus torquatus</t>
  </si>
  <si>
    <t>ringtrast</t>
  </si>
  <si>
    <t>Ring Ouzel</t>
  </si>
  <si>
    <t xml:space="preserve">   Turdus torquatus torquatus</t>
  </si>
  <si>
    <t xml:space="preserve">   nordlig ringtrast</t>
  </si>
  <si>
    <t xml:space="preserve">   Northern Ring Ouzel</t>
  </si>
  <si>
    <t>Turdus torquatus torquatus</t>
  </si>
  <si>
    <t xml:space="preserve">   Turdus torquatus alpestris</t>
  </si>
  <si>
    <t xml:space="preserve">   alpringtrast</t>
  </si>
  <si>
    <t xml:space="preserve">   Alpine Ring Ouzel</t>
  </si>
  <si>
    <t>Turdus torquatus alpestris</t>
  </si>
  <si>
    <t>69</t>
  </si>
  <si>
    <t>Turdus atrogularis</t>
  </si>
  <si>
    <t>svarthalsad trast</t>
  </si>
  <si>
    <t>Black-throated Thrush</t>
  </si>
  <si>
    <t>Turdus naumanni</t>
  </si>
  <si>
    <t>rödtrast</t>
  </si>
  <si>
    <t>Naumann’s Thrush</t>
  </si>
  <si>
    <t>Turdus eunomus</t>
  </si>
  <si>
    <t>bruntrast</t>
  </si>
  <si>
    <t>Dusky Thrush</t>
  </si>
  <si>
    <t>Turdus obscurus</t>
  </si>
  <si>
    <t>gråhalsad trast</t>
  </si>
  <si>
    <t>Eyebrowed Thrush</t>
  </si>
  <si>
    <t>Turdus migratorius</t>
  </si>
  <si>
    <t>vandringstrast</t>
  </si>
  <si>
    <t>American Robin</t>
  </si>
  <si>
    <t>Muscicapidae</t>
  </si>
  <si>
    <t>flugsnappare</t>
  </si>
  <si>
    <t>Chats, Old World Flycatchers, and Allies</t>
  </si>
  <si>
    <t>Muscicapa dauurica</t>
  </si>
  <si>
    <t>glasögonflugsnappare</t>
  </si>
  <si>
    <t>Asian Brown Flycatcher</t>
  </si>
  <si>
    <t>Muscicapa striata</t>
  </si>
  <si>
    <t>grå flugsnappare</t>
  </si>
  <si>
    <t>Spotted Flycatcher</t>
  </si>
  <si>
    <t xml:space="preserve">   Muscicapa striata striata</t>
  </si>
  <si>
    <t xml:space="preserve">   vanlig grå flugsnappare</t>
  </si>
  <si>
    <t xml:space="preserve">    European Spotted Flycatcher</t>
  </si>
  <si>
    <t>Muscicapa striata striata</t>
  </si>
  <si>
    <t>Erithacus rubecula</t>
  </si>
  <si>
    <t>rödhake</t>
  </si>
  <si>
    <t>European Robin</t>
  </si>
  <si>
    <t xml:space="preserve">   Erithacus rubecula rubecula</t>
  </si>
  <si>
    <t xml:space="preserve">   vanlig rödhake</t>
  </si>
  <si>
    <t xml:space="preserve">   Common European Robin</t>
  </si>
  <si>
    <t>Erithacus rubecula rubecula</t>
  </si>
  <si>
    <t>Irania gutturalis</t>
  </si>
  <si>
    <t>vitstrupig näktergal</t>
  </si>
  <si>
    <t>White-throated Robin</t>
  </si>
  <si>
    <t>Luscinia luscinia</t>
  </si>
  <si>
    <t>näktergal</t>
  </si>
  <si>
    <t>Thrush Nightingale</t>
  </si>
  <si>
    <t>Luscinia megarhynchos</t>
  </si>
  <si>
    <t>sydnäktergal</t>
  </si>
  <si>
    <t>Common Nightingale</t>
  </si>
  <si>
    <t xml:space="preserve">   Luscinia megarhynchos megarhynchos</t>
  </si>
  <si>
    <t xml:space="preserve">   europeisk sydnäktergal</t>
  </si>
  <si>
    <t xml:space="preserve">   Western Nightingale</t>
  </si>
  <si>
    <t>Luscinia megarhynchos megarhynchos</t>
  </si>
  <si>
    <t xml:space="preserve">   Luscinia megarhynchos golzii</t>
  </si>
  <si>
    <t xml:space="preserve">   turkestansydnäktergal</t>
  </si>
  <si>
    <t xml:space="preserve">   Eastern Nightingale</t>
  </si>
  <si>
    <t>Luscinia megarhynchos golzii</t>
  </si>
  <si>
    <t>Luscinia svecica</t>
  </si>
  <si>
    <t>blåhake</t>
  </si>
  <si>
    <t>Bluethroat</t>
  </si>
  <si>
    <t xml:space="preserve">   Luscinia svecica svecica</t>
  </si>
  <si>
    <t xml:space="preserve">   rödstjärnig blåhake</t>
  </si>
  <si>
    <t xml:space="preserve">   Red-spotted Bluethroat</t>
  </si>
  <si>
    <t>Luscinia svecica svecica</t>
  </si>
  <si>
    <t xml:space="preserve">   Luscinia svecica cyanecula</t>
  </si>
  <si>
    <t xml:space="preserve">   vitstjärnig blåhake</t>
  </si>
  <si>
    <t xml:space="preserve">   White-spotted Bluethroat</t>
  </si>
  <si>
    <t>Luscinia svecica cyanecula</t>
  </si>
  <si>
    <t>Calliope calliope</t>
  </si>
  <si>
    <t>rubinnäktergal</t>
  </si>
  <si>
    <t>Siberian Rubythroat</t>
  </si>
  <si>
    <t>Ficedula parva</t>
  </si>
  <si>
    <t>mindre flugsnappare</t>
  </si>
  <si>
    <t>Red-breasted Flycatcher</t>
  </si>
  <si>
    <t>Ficedula albicilla</t>
  </si>
  <si>
    <t>tajgaflugsnappare</t>
  </si>
  <si>
    <t>Taiga Flycatcher</t>
  </si>
  <si>
    <t>Ficedula albicollis</t>
  </si>
  <si>
    <t>halsbandsflugsnappare</t>
  </si>
  <si>
    <t>Collared Flycatcher</t>
  </si>
  <si>
    <t>Ficedula hypoleuca</t>
  </si>
  <si>
    <t>svartvit flugsnappare</t>
  </si>
  <si>
    <t>European Pied Flycatcher</t>
  </si>
  <si>
    <t xml:space="preserve">   Ficedula hypoleuca hypoleuca</t>
  </si>
  <si>
    <t xml:space="preserve">   vanlig svartvit flugsnappare</t>
  </si>
  <si>
    <t xml:space="preserve">   Western Pied Flycatcher</t>
  </si>
  <si>
    <t>Ficedula hypoleuca hypoleuca</t>
  </si>
  <si>
    <t>Tarsiger cyanurus</t>
  </si>
  <si>
    <t>tajgablåstjärt</t>
  </si>
  <si>
    <t>Red-flanked Bluetail</t>
  </si>
  <si>
    <t>Phoenicurus ochruros</t>
  </si>
  <si>
    <t>svart rödstjärt</t>
  </si>
  <si>
    <t>Black Redstart</t>
  </si>
  <si>
    <t xml:space="preserve">   Phoenicurus ochruros gibraltariensis</t>
  </si>
  <si>
    <t xml:space="preserve">   västlig svart rödstjärt</t>
  </si>
  <si>
    <t xml:space="preserve">   Western Black Redstart</t>
  </si>
  <si>
    <t>Phoenicurus ochruros gibraltariensis</t>
  </si>
  <si>
    <t>33</t>
  </si>
  <si>
    <t xml:space="preserve">   Phoenicurus ochruros phoenicuroides / murinus </t>
  </si>
  <si>
    <t xml:space="preserve">   turkestansk / sajansk svart rödstjärt</t>
  </si>
  <si>
    <t xml:space="preserve">   Turkestan / Sayan Black Redstart*</t>
  </si>
  <si>
    <t>Phoenicurus phoenicurus</t>
  </si>
  <si>
    <t>rödstjärt</t>
  </si>
  <si>
    <t>Common Redstart</t>
  </si>
  <si>
    <t xml:space="preserve">   Phoenicurus phoenicurus phoenicurus</t>
  </si>
  <si>
    <t xml:space="preserve">   vanlig rödstjärt</t>
  </si>
  <si>
    <t xml:space="preserve">   Northern Common Redstart</t>
  </si>
  <si>
    <t>Phoenicurus phoenicurus phoenicurus</t>
  </si>
  <si>
    <t>Monticola saxatilis</t>
  </si>
  <si>
    <t>stentrast</t>
  </si>
  <si>
    <t>Common Rock Thrush</t>
  </si>
  <si>
    <t>Monticola solitarius</t>
  </si>
  <si>
    <t>blåtrast</t>
  </si>
  <si>
    <t>Blue Rock Thrush</t>
  </si>
  <si>
    <t>Saxicola rubetra</t>
  </si>
  <si>
    <t>buskskvätta</t>
  </si>
  <si>
    <t>Whinchat</t>
  </si>
  <si>
    <t>Saxicola caprata</t>
  </si>
  <si>
    <t>svart buskskvätta</t>
  </si>
  <si>
    <t>Pied Bush Chat</t>
  </si>
  <si>
    <t>Saxicola maurus</t>
  </si>
  <si>
    <t>vitgumpad buskskvätta</t>
  </si>
  <si>
    <t>Siberian Stonechat</t>
  </si>
  <si>
    <t>#21</t>
  </si>
  <si>
    <t xml:space="preserve">   Saxicola maurus hemprichii</t>
  </si>
  <si>
    <t xml:space="preserve">   kaspisk buskskvätta</t>
  </si>
  <si>
    <t xml:space="preserve">   Caspian Stonechat</t>
  </si>
  <si>
    <t>Saxicola maurus hemprichii</t>
  </si>
  <si>
    <t xml:space="preserve">   Saxicola maurus maurus</t>
  </si>
  <si>
    <t xml:space="preserve">   sibirisk buskskvätta</t>
  </si>
  <si>
    <t xml:space="preserve">   West Siberian Stonechat</t>
  </si>
  <si>
    <t>Saxicola maurus maurus</t>
  </si>
  <si>
    <t xml:space="preserve">   Saxicola maurus stejnegeri</t>
  </si>
  <si>
    <t xml:space="preserve">   amurbuskskvätta</t>
  </si>
  <si>
    <t xml:space="preserve">   Amur Stonechat</t>
  </si>
  <si>
    <t>Saxicola maurus stejnegeri</t>
  </si>
  <si>
    <t>Saxicola rubicola</t>
  </si>
  <si>
    <t>svarthakad buskskvätta</t>
  </si>
  <si>
    <t>European Stonechat</t>
  </si>
  <si>
    <t xml:space="preserve">   Saxicola rubicola hibernans</t>
  </si>
  <si>
    <t xml:space="preserve">   västlig svarthakad buskskvätta</t>
  </si>
  <si>
    <t xml:space="preserve">   Western Stonechat</t>
  </si>
  <si>
    <t>Saxicola rubicola hibernans</t>
  </si>
  <si>
    <t xml:space="preserve">   Saxicola rubicola rubicola</t>
  </si>
  <si>
    <t xml:space="preserve">   kontinental svarthakad buskskvätta</t>
  </si>
  <si>
    <t xml:space="preserve">   Continental Stonechat</t>
  </si>
  <si>
    <t>Saxicola rubicola rubicola</t>
  </si>
  <si>
    <t>Oenanthe deserti</t>
  </si>
  <si>
    <t>ökenstenskvätta</t>
  </si>
  <si>
    <t>Desert Wheatear</t>
  </si>
  <si>
    <t>74</t>
  </si>
  <si>
    <t xml:space="preserve">   Oenanthe deserti deserti</t>
  </si>
  <si>
    <t xml:space="preserve">   nordlig ökenstenskvätta</t>
  </si>
  <si>
    <t xml:space="preserve">   Northern Desert Wheatear*</t>
  </si>
  <si>
    <t>Oenanthe deserti deserti</t>
  </si>
  <si>
    <t>Oenanthe hispanica</t>
  </si>
  <si>
    <t>västlig medelhavsstenskvätta</t>
  </si>
  <si>
    <t>Western Black-eared Wheatear</t>
  </si>
  <si>
    <t>66</t>
  </si>
  <si>
    <t>Oenanthe pleschanka</t>
  </si>
  <si>
    <t>nunnestenskvätta</t>
  </si>
  <si>
    <t>Pied Wheatear</t>
  </si>
  <si>
    <t>Oenanthe melanoleuca</t>
  </si>
  <si>
    <t>östlig medelhavsstenskvätta</t>
  </si>
  <si>
    <t>Eastern Black-eared Wheatear</t>
  </si>
  <si>
    <t>Oenanthe oenanthe</t>
  </si>
  <si>
    <t>stenskvätta</t>
  </si>
  <si>
    <t>Northern Wheatear</t>
  </si>
  <si>
    <t xml:space="preserve">   Oenanthe oenanthe leucorhoa</t>
  </si>
  <si>
    <t xml:space="preserve">   grönlandsstenskvätta</t>
  </si>
  <si>
    <t xml:space="preserve">   Greenland Wheatear</t>
  </si>
  <si>
    <t>Oenanthe oenanthe leucorhoa</t>
  </si>
  <si>
    <t xml:space="preserve">   Oenanthe oenanthe oenanthe</t>
  </si>
  <si>
    <t xml:space="preserve">   vanlig stenskvätta</t>
  </si>
  <si>
    <t xml:space="preserve">   Common Northern Wheatear*</t>
  </si>
  <si>
    <t>Oenanthe oenanthe oenanthe</t>
  </si>
  <si>
    <t>38</t>
  </si>
  <si>
    <t>Oenanthe isabellina</t>
  </si>
  <si>
    <t>isabellastenskvätta</t>
  </si>
  <si>
    <t>Isabelline Wheatear</t>
  </si>
  <si>
    <t>Prunellidae</t>
  </si>
  <si>
    <t>järnsparvar</t>
  </si>
  <si>
    <t>Accentors</t>
  </si>
  <si>
    <t>Prunella collaris</t>
  </si>
  <si>
    <t>alpjärnsparv</t>
  </si>
  <si>
    <t>Alpine Accentor</t>
  </si>
  <si>
    <t xml:space="preserve">   Prunella collaris collaris</t>
  </si>
  <si>
    <t xml:space="preserve">   västlig alpjärnsparv</t>
  </si>
  <si>
    <t xml:space="preserve">   Western Alpine Accentor</t>
  </si>
  <si>
    <t>Prunella collaris collaris</t>
  </si>
  <si>
    <t>Prunella atrogularis</t>
  </si>
  <si>
    <t>svartstrupig järnsparv</t>
  </si>
  <si>
    <t>Black-throated Accentor</t>
  </si>
  <si>
    <t xml:space="preserve">   Prunella atrogularis atrogularis</t>
  </si>
  <si>
    <t xml:space="preserve">   uraljärnsparv</t>
  </si>
  <si>
    <t xml:space="preserve">   Ural Accentor</t>
  </si>
  <si>
    <t>Prunella atrogularis atrogularis</t>
  </si>
  <si>
    <t>Prunella modularis</t>
  </si>
  <si>
    <t>järnsparv</t>
  </si>
  <si>
    <t>Dunnock</t>
  </si>
  <si>
    <t xml:space="preserve">   Prunella modularis modularis</t>
  </si>
  <si>
    <t xml:space="preserve">   nordlig järnsparv</t>
  </si>
  <si>
    <t xml:space="preserve">   Northern Dunnock</t>
  </si>
  <si>
    <t>Prunella modularis modularis</t>
  </si>
  <si>
    <t>Prunella montanella</t>
  </si>
  <si>
    <t>sibirisk järnsparv</t>
  </si>
  <si>
    <t>Siberian Accentor</t>
  </si>
  <si>
    <t>83</t>
  </si>
  <si>
    <t xml:space="preserve">   Prunella montanella montanella</t>
  </si>
  <si>
    <t xml:space="preserve">   västlig sibirisk järnsparv</t>
  </si>
  <si>
    <t xml:space="preserve">   Western Siberian Accentor</t>
  </si>
  <si>
    <t>Prunella montanella montanella</t>
  </si>
  <si>
    <t>Passeridae</t>
  </si>
  <si>
    <t>sparvfinkar</t>
  </si>
  <si>
    <t>Snowfinches and Old World Sparrows</t>
  </si>
  <si>
    <t>Passer montanus</t>
  </si>
  <si>
    <t>pilfink</t>
  </si>
  <si>
    <t>Eurasian Tree Sparrow</t>
  </si>
  <si>
    <t xml:space="preserve">   Passer montanus montanus</t>
  </si>
  <si>
    <t xml:space="preserve">   vanlig pilfink</t>
  </si>
  <si>
    <t xml:space="preserve">   Western Eurasian Tree Sparrow</t>
  </si>
  <si>
    <t>Passer montanus montanus</t>
  </si>
  <si>
    <t>Passer hispaniolensis</t>
  </si>
  <si>
    <t>spansk sparv</t>
  </si>
  <si>
    <t>Spanish Sparrow</t>
  </si>
  <si>
    <t>Passer domesticus</t>
  </si>
  <si>
    <t>gråsparv</t>
  </si>
  <si>
    <t>House Sparrow</t>
  </si>
  <si>
    <t xml:space="preserve">   Passer domesticus domesticus</t>
  </si>
  <si>
    <t xml:space="preserve">   vanlig gråsparv</t>
  </si>
  <si>
    <t xml:space="preserve">   Northern House Sparrow</t>
  </si>
  <si>
    <t>Passer domesticus domesticus</t>
  </si>
  <si>
    <t>Motacillidae</t>
  </si>
  <si>
    <t>ärlor</t>
  </si>
  <si>
    <t>Wagtails and Pipits</t>
  </si>
  <si>
    <t>Motacilla cinerea</t>
  </si>
  <si>
    <t>forsärla</t>
  </si>
  <si>
    <t>Grey Wagtail</t>
  </si>
  <si>
    <t xml:space="preserve">   Motacilla cinerea cinerea</t>
  </si>
  <si>
    <t xml:space="preserve">   vanlig forsärla</t>
  </si>
  <si>
    <t xml:space="preserve">   Western Grey Wagtail</t>
  </si>
  <si>
    <t>Motacilla cinerea cinerea</t>
  </si>
  <si>
    <t>Motacilla flava</t>
  </si>
  <si>
    <t>gulärla</t>
  </si>
  <si>
    <r>
      <rPr>
        <sz val="10"/>
        <color rgb="FF000000"/>
        <rFont val="Arial"/>
        <family val="2"/>
      </rPr>
      <t>Western</t>
    </r>
    <r>
      <rPr>
        <sz val="10"/>
        <color rgb="FF000000"/>
        <rFont val="Arial"/>
        <family val="2"/>
      </rPr>
      <t xml:space="preserve"> Yellow Wagtail</t>
    </r>
  </si>
  <si>
    <t xml:space="preserve">   Motacilla flava flavissima / lutea</t>
  </si>
  <si>
    <t xml:space="preserve">   brittisk / gulhuvad gulärla</t>
  </si>
  <si>
    <t xml:space="preserve">   British Yellow Wagtail / Yellow-headed Wagtail</t>
  </si>
  <si>
    <t>Motacilla flava flavissima / lutea</t>
  </si>
  <si>
    <t>#N/A</t>
  </si>
  <si>
    <t xml:space="preserve">   Motacilla flava flava</t>
  </si>
  <si>
    <t xml:space="preserve">   sydlig gulärla</t>
  </si>
  <si>
    <t xml:space="preserve">   Blue-headed Wagtail</t>
  </si>
  <si>
    <t>Motacilla flava flava</t>
  </si>
  <si>
    <t xml:space="preserve">   Motacilla flava cinereocapilla</t>
  </si>
  <si>
    <t xml:space="preserve">   italiensk gulärla</t>
  </si>
  <si>
    <t xml:space="preserve">   Ashy-headed Wagtail</t>
  </si>
  <si>
    <t>Motacilla flava cinereocapilla</t>
  </si>
  <si>
    <t xml:space="preserve">   Motacilla flava feldegg</t>
  </si>
  <si>
    <t xml:space="preserve">   svarthuvad gulärla</t>
  </si>
  <si>
    <t xml:space="preserve">   Black-headed Wagtail</t>
  </si>
  <si>
    <t>Motacilla flava feldegg</t>
  </si>
  <si>
    <t xml:space="preserve">   Motacilla flava thunbergi</t>
  </si>
  <si>
    <t xml:space="preserve">   nordlig gulärla</t>
  </si>
  <si>
    <t xml:space="preserve">   Grey-headed Wagtail</t>
  </si>
  <si>
    <t>Motacilla flava thunbergi</t>
  </si>
  <si>
    <t>Motacilla citreola</t>
  </si>
  <si>
    <t>citronärla</t>
  </si>
  <si>
    <t>Citrine Wagtail</t>
  </si>
  <si>
    <t xml:space="preserve">   Motacilla citreola citreola</t>
  </si>
  <si>
    <t xml:space="preserve">   nordlig citronärla</t>
  </si>
  <si>
    <t xml:space="preserve">   Northern Citrine Wagtail</t>
  </si>
  <si>
    <t>Motacilla citreola citreola</t>
  </si>
  <si>
    <t>Motacilla tschutschensis</t>
  </si>
  <si>
    <t>beringärla</t>
  </si>
  <si>
    <t>Eastern Yellow Wagtail</t>
  </si>
  <si>
    <t>ssp., #22</t>
  </si>
  <si>
    <t>Motacilla alba</t>
  </si>
  <si>
    <t>sädesärla</t>
  </si>
  <si>
    <t>White Wagtail</t>
  </si>
  <si>
    <t xml:space="preserve">   Motacilla alba yarrellii</t>
  </si>
  <si>
    <t xml:space="preserve">   engelsk sädesärla</t>
  </si>
  <si>
    <t xml:space="preserve">   British Pied Wagtail</t>
  </si>
  <si>
    <t>Motacilla alba yarrellii</t>
  </si>
  <si>
    <t xml:space="preserve">   Motacilla alba alba</t>
  </si>
  <si>
    <t xml:space="preserve">   europeisk sädesärla</t>
  </si>
  <si>
    <t xml:space="preserve">   European Wagtail*</t>
  </si>
  <si>
    <t>Motacilla alba alba</t>
  </si>
  <si>
    <t xml:space="preserve">   Motacilla alba personata</t>
  </si>
  <si>
    <t xml:space="preserve">   masksädesärla</t>
  </si>
  <si>
    <t xml:space="preserve">   Masked Wagtail</t>
  </si>
  <si>
    <t>Motacilla alba personata</t>
  </si>
  <si>
    <t xml:space="preserve">   Motacilla alba ocularis</t>
  </si>
  <si>
    <t xml:space="preserve">   sibirisk sädesärla</t>
  </si>
  <si>
    <t xml:space="preserve">   East Siberian Wagtail</t>
  </si>
  <si>
    <t>Motacilla alba ocularis</t>
  </si>
  <si>
    <t xml:space="preserve">   Motacilla alba leucopsis</t>
  </si>
  <si>
    <t xml:space="preserve">   kinesisk sädesärla</t>
  </si>
  <si>
    <t xml:space="preserve">   Amur Wagtail</t>
  </si>
  <si>
    <t>Motacilla alba leucopsis</t>
  </si>
  <si>
    <t>Anthus godlewskii</t>
  </si>
  <si>
    <t>mongolpiplärka</t>
  </si>
  <si>
    <t>Blyth’s Pipit</t>
  </si>
  <si>
    <t>Anthus campestris</t>
  </si>
  <si>
    <t>fältpiplärka</t>
  </si>
  <si>
    <t>Tawny Pipit</t>
  </si>
  <si>
    <t>Anthus richardi</t>
  </si>
  <si>
    <t>större piplärka</t>
  </si>
  <si>
    <t>Richard’s Pipit</t>
  </si>
  <si>
    <t>Anthus gustavi</t>
  </si>
  <si>
    <t>tundrapiplärka</t>
  </si>
  <si>
    <t>Pechora Pipit</t>
  </si>
  <si>
    <t>Anthus trivialis</t>
  </si>
  <si>
    <t>trädpiplärka</t>
  </si>
  <si>
    <t>Tree Pipit</t>
  </si>
  <si>
    <t xml:space="preserve">   Anthus trivialis trivialis</t>
  </si>
  <si>
    <t xml:space="preserve">   vanlig trädpiplärka</t>
  </si>
  <si>
    <t xml:space="preserve">   Western Tree Pipit</t>
  </si>
  <si>
    <t>Anthus trivialis trivialis</t>
  </si>
  <si>
    <t>Anthus hodgsoni</t>
  </si>
  <si>
    <t>sibirisk piplärka</t>
  </si>
  <si>
    <t>Olive-backed Pipit</t>
  </si>
  <si>
    <t>Anthus cervinus</t>
  </si>
  <si>
    <t>rödstrupig piplärka</t>
  </si>
  <si>
    <t>Red-throated Pipit</t>
  </si>
  <si>
    <t>Anthus japonicus</t>
  </si>
  <si>
    <t>stenpiplärka</t>
  </si>
  <si>
    <t>Siberian Pipit</t>
  </si>
  <si>
    <t>Anthus rubescens</t>
  </si>
  <si>
    <t>amerikansk piplärka</t>
  </si>
  <si>
    <t>American Pipit</t>
  </si>
  <si>
    <t xml:space="preserve">   Anthus rubescens rubescens</t>
  </si>
  <si>
    <t xml:space="preserve">   nordlig amerikansk piplärka</t>
  </si>
  <si>
    <t xml:space="preserve">   Northern American Pipit*</t>
  </si>
  <si>
    <t>Anthus rubescens rubescens</t>
  </si>
  <si>
    <t>Anthus pratensis</t>
  </si>
  <si>
    <t>ängspiplärka</t>
  </si>
  <si>
    <t>Meadow Pipit</t>
  </si>
  <si>
    <t>Anthus petrosus</t>
  </si>
  <si>
    <t>skärpiplärka</t>
  </si>
  <si>
    <r>
      <rPr>
        <sz val="10"/>
        <color rgb="FF000000"/>
        <rFont val="Arial"/>
        <family val="2"/>
      </rPr>
      <t>European</t>
    </r>
    <r>
      <rPr>
        <sz val="10"/>
        <color rgb="FF000000"/>
        <rFont val="Arial"/>
        <family val="2"/>
      </rPr>
      <t xml:space="preserve"> Rock Pipit</t>
    </r>
  </si>
  <si>
    <t xml:space="preserve">   Anthus petrosus littoralis</t>
  </si>
  <si>
    <t xml:space="preserve">   skandinavisk skärpiplärka</t>
  </si>
  <si>
    <t xml:space="preserve">   Scandinavian Rock Pipit</t>
  </si>
  <si>
    <t>Anthus petrosus littoralis</t>
  </si>
  <si>
    <t>Anthus spinoletta</t>
  </si>
  <si>
    <t>vattenpiplärka</t>
  </si>
  <si>
    <t>Water Pipit</t>
  </si>
  <si>
    <t xml:space="preserve">   Anthus spinoletta spinoletta</t>
  </si>
  <si>
    <t xml:space="preserve">   vanlig vattenpiplärka</t>
  </si>
  <si>
    <t xml:space="preserve">   Western Water Pipit</t>
  </si>
  <si>
    <t>Anthus spinoletta spinoletta</t>
  </si>
  <si>
    <t>Fringillidae</t>
  </si>
  <si>
    <t>finkar</t>
  </si>
  <si>
    <t>Finches, Euphonias, and Allies</t>
  </si>
  <si>
    <t>Fringilla montifringilla</t>
  </si>
  <si>
    <t>bergfink</t>
  </si>
  <si>
    <t>Brambling</t>
  </si>
  <si>
    <t>Fringilla coelebs</t>
  </si>
  <si>
    <t>bofink</t>
  </si>
  <si>
    <t>Eurasian Chaffinch</t>
  </si>
  <si>
    <t xml:space="preserve">   Fringilla coelebs coelebs</t>
  </si>
  <si>
    <t xml:space="preserve">   vanlig bofink</t>
  </si>
  <si>
    <t xml:space="preserve">   European Chaffinch</t>
  </si>
  <si>
    <t>Fringilla coelebs coelebs</t>
  </si>
  <si>
    <t>Coccothraustes coccothraustes</t>
  </si>
  <si>
    <t>stenknäck</t>
  </si>
  <si>
    <t>Hawfinch</t>
  </si>
  <si>
    <t xml:space="preserve">   Coccothraustes coccothraustes coccothraustes</t>
  </si>
  <si>
    <t xml:space="preserve">   vanlig stenknäck</t>
  </si>
  <si>
    <t xml:space="preserve">   Western Hawfinch</t>
  </si>
  <si>
    <t>Coccothraustes coccothraustes coccothraustes</t>
  </si>
  <si>
    <t>Carpodacus erythrinus</t>
  </si>
  <si>
    <t>rosenfink</t>
  </si>
  <si>
    <t>Common Rosefinch</t>
  </si>
  <si>
    <t xml:space="preserve">   Carpodacus erythrinus erythrinus</t>
  </si>
  <si>
    <t xml:space="preserve">   västlig rosenfink</t>
  </si>
  <si>
    <t xml:space="preserve">   Western Common Rosefinch</t>
  </si>
  <si>
    <t>Carpodacus erythrinus erythrinus</t>
  </si>
  <si>
    <t>Pinicola enucleator</t>
  </si>
  <si>
    <t>tallbit</t>
  </si>
  <si>
    <t>Pine Grosbeak</t>
  </si>
  <si>
    <t xml:space="preserve">   Pinicola enucleator enucleator</t>
  </si>
  <si>
    <t xml:space="preserve">   europeisk tallbit</t>
  </si>
  <si>
    <t xml:space="preserve">   European Pine Grosbeak</t>
  </si>
  <si>
    <t>Pinicola enucleator enucleator</t>
  </si>
  <si>
    <t>Pyrrhula pyrrhula</t>
  </si>
  <si>
    <t>domherre</t>
  </si>
  <si>
    <t>Eurasian Bullfinch</t>
  </si>
  <si>
    <t xml:space="preserve">   Pyrrhula pyrrhula pyrrhula</t>
  </si>
  <si>
    <t xml:space="preserve">   vanlig domherre</t>
  </si>
  <si>
    <t xml:space="preserve">   Northern Bullfinch</t>
  </si>
  <si>
    <t>Pyrrhula pyrrhula pyrrhula</t>
  </si>
  <si>
    <t>Bucanetes mongolicus</t>
  </si>
  <si>
    <t>mongolfink</t>
  </si>
  <si>
    <t>Mongolian Finch</t>
  </si>
  <si>
    <t>Bucanetes githagineus</t>
  </si>
  <si>
    <t>ökentrumpetare</t>
  </si>
  <si>
    <t>Trumpeter Finch</t>
  </si>
  <si>
    <t>Chloris chloris</t>
  </si>
  <si>
    <t>grönfink</t>
  </si>
  <si>
    <t>European Greenfinch</t>
  </si>
  <si>
    <t xml:space="preserve">   Chloris chloris chloris</t>
  </si>
  <si>
    <t xml:space="preserve">   nordlig grönfink</t>
  </si>
  <si>
    <t xml:space="preserve">   North European Greenfinch</t>
  </si>
  <si>
    <t>Chloris chloris chloris</t>
  </si>
  <si>
    <t>Linaria flavirostris</t>
  </si>
  <si>
    <t>vinterhämpling</t>
  </si>
  <si>
    <t>Twite</t>
  </si>
  <si>
    <t xml:space="preserve">   Linaria flavirostris flavirostris</t>
  </si>
  <si>
    <t xml:space="preserve">   norsk vinterhämpling</t>
  </si>
  <si>
    <t xml:space="preserve">   Norwegian Twite</t>
  </si>
  <si>
    <t>Linaria flavirostris flavirostris</t>
  </si>
  <si>
    <t>Linaria cannabina</t>
  </si>
  <si>
    <t>hämpling</t>
  </si>
  <si>
    <t>Common Linnet</t>
  </si>
  <si>
    <t xml:space="preserve">   Linaria cannabina cannabina</t>
  </si>
  <si>
    <t xml:space="preserve">   nordlig hämpling</t>
  </si>
  <si>
    <t xml:space="preserve">   Northern Linnet</t>
  </si>
  <si>
    <t>Linaria cannabina cannabina</t>
  </si>
  <si>
    <t>Acanthis flammea</t>
  </si>
  <si>
    <t>gråsiska</t>
  </si>
  <si>
    <t>Redpoll</t>
  </si>
  <si>
    <t xml:space="preserve">   Acanthis flammea flammea</t>
  </si>
  <si>
    <r>
      <rPr>
        <sz val="9"/>
        <color rgb="FFA6A6A6"/>
        <rFont val="Arial"/>
        <family val="2"/>
      </rPr>
      <t xml:space="preserve">   </t>
    </r>
    <r>
      <rPr>
        <sz val="9"/>
        <color rgb="FFA6A6A6"/>
        <rFont val="Arial"/>
        <family val="2"/>
      </rPr>
      <t>vanlig gråsiska</t>
    </r>
  </si>
  <si>
    <t xml:space="preserve">   Common Redpoll</t>
  </si>
  <si>
    <t>Acanthis flammea flammea</t>
  </si>
  <si>
    <t xml:space="preserve">   Acanthis flammea rostrata</t>
  </si>
  <si>
    <t xml:space="preserve">   grönlandsgråsiska</t>
  </si>
  <si>
    <t xml:space="preserve">   Greenland Redpoll</t>
  </si>
  <si>
    <t>Acanthis flammea rostrata</t>
  </si>
  <si>
    <t xml:space="preserve">   Acanthis flammea cabaret</t>
  </si>
  <si>
    <t xml:space="preserve">   brunsiska</t>
  </si>
  <si>
    <t xml:space="preserve">   Lesser Redpoll</t>
  </si>
  <si>
    <t>Acanthis flammea cabaret</t>
  </si>
  <si>
    <t xml:space="preserve">   Acanthis flammea exilipes</t>
  </si>
  <si>
    <t xml:space="preserve">   snösiska</t>
  </si>
  <si>
    <t xml:space="preserve">   Arctic Redpoll</t>
  </si>
  <si>
    <t>Acanthis flammea exilipes</t>
  </si>
  <si>
    <r>
      <rPr>
        <i/>
        <sz val="10"/>
        <color rgb="FF000000"/>
        <rFont val="Arial"/>
        <family val="2"/>
      </rPr>
      <t xml:space="preserve">Loxia </t>
    </r>
    <r>
      <rPr>
        <i/>
        <sz val="10"/>
        <color rgb="FF000000"/>
        <rFont val="Arial"/>
        <family val="2"/>
      </rPr>
      <t>leucoptera</t>
    </r>
  </si>
  <si>
    <t>bändelkorsnäbb</t>
  </si>
  <si>
    <t>Two-barred Crossbill</t>
  </si>
  <si>
    <t>Loxia leucoptera</t>
  </si>
  <si>
    <t xml:space="preserve">   Loxia leucoptera bifasciata</t>
  </si>
  <si>
    <t xml:space="preserve">   eurasisk bändelkorsnäbb</t>
  </si>
  <si>
    <t xml:space="preserve">   Eurasian Two-barred Crossbill</t>
  </si>
  <si>
    <t>Loxia leucoptera bifasciata</t>
  </si>
  <si>
    <t>Loxia pytyopsittacus</t>
  </si>
  <si>
    <t>större korsnäbb</t>
  </si>
  <si>
    <t>Parrot Crossbill</t>
  </si>
  <si>
    <t>Loxia curvirostra</t>
  </si>
  <si>
    <t>mindre korsnäbb</t>
  </si>
  <si>
    <t>Red Crossbill</t>
  </si>
  <si>
    <t xml:space="preserve">   Loxia curvirostra curvirostra</t>
  </si>
  <si>
    <t xml:space="preserve">   vanlig mindre korsnäbb</t>
  </si>
  <si>
    <t xml:space="preserve">   Common Crossbill</t>
  </si>
  <si>
    <t>Loxia curvirostra curvirostra</t>
  </si>
  <si>
    <t>Carduelis carduelis</t>
  </si>
  <si>
    <t>steglits</t>
  </si>
  <si>
    <t>European Goldfinch</t>
  </si>
  <si>
    <t xml:space="preserve">   Carduelis carduelis carduelis</t>
  </si>
  <si>
    <t xml:space="preserve">   nordeuropeisk steglits</t>
  </si>
  <si>
    <t xml:space="preserve">   Northern European Goldfinch</t>
  </si>
  <si>
    <t>Carduelis carduelis carduelis</t>
  </si>
  <si>
    <t>Serinus serinus</t>
  </si>
  <si>
    <t>gulhämpling</t>
  </si>
  <si>
    <t>European Serin</t>
  </si>
  <si>
    <t>Spinus spinus</t>
  </si>
  <si>
    <t>grönsiska</t>
  </si>
  <si>
    <t>Eurasian Siskin</t>
  </si>
  <si>
    <t>Calcariidae</t>
  </si>
  <si>
    <t>sporrsparvar</t>
  </si>
  <si>
    <t>Longspurs and Snow Buntings</t>
  </si>
  <si>
    <t>Plectrophenax nivalis</t>
  </si>
  <si>
    <t>snösparv</t>
  </si>
  <si>
    <t>Snow Bunting</t>
  </si>
  <si>
    <t xml:space="preserve">   Plectrophenax nivalis nivalis</t>
  </si>
  <si>
    <t xml:space="preserve">   vanlig snösparv</t>
  </si>
  <si>
    <t xml:space="preserve">   Common Snow Bunting</t>
  </si>
  <si>
    <t>Plectrophenax nivalis nivalis</t>
  </si>
  <si>
    <t>Calcarius lapponicus</t>
  </si>
  <si>
    <t>lappsparv</t>
  </si>
  <si>
    <t>Lapland Longspur</t>
  </si>
  <si>
    <t xml:space="preserve">   Calcarius lapponicus lapponicus</t>
  </si>
  <si>
    <t xml:space="preserve">   vanlig lappsparv</t>
  </si>
  <si>
    <t xml:space="preserve">   Eurasian Lapland Longspur</t>
  </si>
  <si>
    <t>Calcarius lapponicus lapponicus</t>
  </si>
  <si>
    <t>Emberizidae</t>
  </si>
  <si>
    <t>fältsparvar</t>
  </si>
  <si>
    <t>Old World Buntings</t>
  </si>
  <si>
    <t>Emberiza pallasi</t>
  </si>
  <si>
    <t>dvärgsävsparv</t>
  </si>
  <si>
    <t>Pallas’s Reed Bunting</t>
  </si>
  <si>
    <t>Emberiza schoeniclus</t>
  </si>
  <si>
    <t>sävsparv</t>
  </si>
  <si>
    <t>Common Reed Bunting</t>
  </si>
  <si>
    <t xml:space="preserve">   Emberiza schoeniclus schoeniclus</t>
  </si>
  <si>
    <t xml:space="preserve">   nordeuropeisk sävsparv</t>
  </si>
  <si>
    <t xml:space="preserve">   Northern Reed Bunting</t>
  </si>
  <si>
    <t>Emberiza schoeniclus schoeniclus</t>
  </si>
  <si>
    <t>Emberiza chrysophrys</t>
  </si>
  <si>
    <t>gulbrynad sparv</t>
  </si>
  <si>
    <t>Yellow-browed Bunting</t>
  </si>
  <si>
    <t>Emberiza aureola</t>
  </si>
  <si>
    <t>gyllensparv</t>
  </si>
  <si>
    <t>Yellow-breasted Bunting</t>
  </si>
  <si>
    <t>34</t>
  </si>
  <si>
    <t xml:space="preserve">   Emberiza aureola aureola</t>
  </si>
  <si>
    <t xml:space="preserve">   västlig gyllensparv</t>
  </si>
  <si>
    <t xml:space="preserve">   Western Yellow-breasted Bunting</t>
  </si>
  <si>
    <t>Emberiza aureola aureola</t>
  </si>
  <si>
    <t>Emberiza pusilla</t>
  </si>
  <si>
    <t>dvärgsparv</t>
  </si>
  <si>
    <t>Little Bunting</t>
  </si>
  <si>
    <t>Emberiza rustica</t>
  </si>
  <si>
    <t>videsparv</t>
  </si>
  <si>
    <t>Rustic Bunting</t>
  </si>
  <si>
    <t>Emberiza spodocephala</t>
  </si>
  <si>
    <t>gråhuvad sparv</t>
  </si>
  <si>
    <t>Black-faced Bunting</t>
  </si>
  <si>
    <t xml:space="preserve">   Emberiza spodocephala spodocephala</t>
  </si>
  <si>
    <t xml:space="preserve">   nordlig gråhuvad sparv</t>
  </si>
  <si>
    <t xml:space="preserve">   Western Black-faced Bunting</t>
  </si>
  <si>
    <t>Emberiza spodocephala spodocephala</t>
  </si>
  <si>
    <t>Emberiza melanocephala</t>
  </si>
  <si>
    <t>svarthuvad sparv</t>
  </si>
  <si>
    <t>Black-headed Bunting</t>
  </si>
  <si>
    <t>Emberiza calandra</t>
  </si>
  <si>
    <t>kornsparv</t>
  </si>
  <si>
    <t>Corn Bunting</t>
  </si>
  <si>
    <t xml:space="preserve">   Emberiza calandra calandra</t>
  </si>
  <si>
    <t xml:space="preserve">   västlig kornsparv</t>
  </si>
  <si>
    <t xml:space="preserve">   Western Corn Bunting</t>
  </si>
  <si>
    <t>Emberiza calandra calandra</t>
  </si>
  <si>
    <t>Emberiza fucata</t>
  </si>
  <si>
    <t>rödkindad sparv</t>
  </si>
  <si>
    <t>Chestnut-eared Bunting</t>
  </si>
  <si>
    <t>Emberiza cia</t>
  </si>
  <si>
    <t>klippsparv</t>
  </si>
  <si>
    <t>Rock Bunting</t>
  </si>
  <si>
    <t>Emberiza buchanani</t>
  </si>
  <si>
    <t>bergortolan</t>
  </si>
  <si>
    <t>Grey-necked Bunting</t>
  </si>
  <si>
    <t>Emberiza cineracea</t>
  </si>
  <si>
    <t>gulgrå sparv</t>
  </si>
  <si>
    <t>Cinereous Bunting</t>
  </si>
  <si>
    <t xml:space="preserve">   Emberiza cineracea semenowi</t>
  </si>
  <si>
    <t xml:space="preserve">   kurdsparv</t>
  </si>
  <si>
    <t xml:space="preserve">   Kurdish Bunting</t>
  </si>
  <si>
    <t>Emberiza cineracea semenowi</t>
  </si>
  <si>
    <t>Emberiza hortulana</t>
  </si>
  <si>
    <t>ortolansparv</t>
  </si>
  <si>
    <t>Ortolan Bunting</t>
  </si>
  <si>
    <t>Emberiza caesia</t>
  </si>
  <si>
    <t>rostsparv</t>
  </si>
  <si>
    <t>Cretzschmar’s Bunting</t>
  </si>
  <si>
    <t>Emberiza cirlus</t>
  </si>
  <si>
    <t>häcksparv</t>
  </si>
  <si>
    <t>Cirl Bunting</t>
  </si>
  <si>
    <t>Emberiza leucocephalos</t>
  </si>
  <si>
    <t>tallsparv</t>
  </si>
  <si>
    <t>Pine Bunting</t>
  </si>
  <si>
    <t>25</t>
  </si>
  <si>
    <t xml:space="preserve">   Emberiza leucocephalos leucocephalos</t>
  </si>
  <si>
    <t xml:space="preserve">   västlig tallsparv</t>
  </si>
  <si>
    <t xml:space="preserve">   Western Pine Bunting</t>
  </si>
  <si>
    <t>Emberiza leucocephalos leucocephalos</t>
  </si>
  <si>
    <t>Emberiza citrinella</t>
  </si>
  <si>
    <t>gulsparv</t>
  </si>
  <si>
    <t>Yellowhammer</t>
  </si>
  <si>
    <t xml:space="preserve">   Emberiza citrinella citrinella</t>
  </si>
  <si>
    <t xml:space="preserve">   västlig gulsparv</t>
  </si>
  <si>
    <t xml:space="preserve">   Common Yellowhammer</t>
  </si>
  <si>
    <t>Emberiza citrinella citrinella</t>
  </si>
  <si>
    <t>Passerellidae</t>
  </si>
  <si>
    <t>amerikanska sparvar</t>
  </si>
  <si>
    <t>New World Sparrows</t>
  </si>
  <si>
    <t>Spizelloides arborea</t>
  </si>
  <si>
    <t>tundrasparv</t>
  </si>
  <si>
    <t>American Tree Sparrow</t>
  </si>
  <si>
    <t>Junco hyemalis</t>
  </si>
  <si>
    <t>mörkögd junco</t>
  </si>
  <si>
    <t>Dark-eyed Junco</t>
  </si>
  <si>
    <t>ssp., #23</t>
  </si>
  <si>
    <t>Zonotrichia albicollis</t>
  </si>
  <si>
    <t>vitstrupig sparv</t>
  </si>
  <si>
    <t>White-throated Sparrow</t>
  </si>
  <si>
    <t>Melospiza melodia</t>
  </si>
  <si>
    <t>sångsparv</t>
  </si>
  <si>
    <t>Song Sparrow</t>
  </si>
  <si>
    <t>ssp., #24</t>
  </si>
  <si>
    <t>Icteridae</t>
  </si>
  <si>
    <t>trupialer</t>
  </si>
  <si>
    <t>New World Blackbirds, Troupials, and Allies</t>
  </si>
  <si>
    <t>Icterus galbula</t>
  </si>
  <si>
    <t>baltimoretrupial</t>
  </si>
  <si>
    <t>Baltimore Oriole</t>
  </si>
  <si>
    <t>Cardinalidae</t>
  </si>
  <si>
    <t>kardinaler</t>
  </si>
  <si>
    <t>Cardinals and Allies</t>
  </si>
  <si>
    <t>Pheucticus ludovicianus</t>
  </si>
  <si>
    <t>brokig kardinal</t>
  </si>
  <si>
    <t>Rose-breasted Grosbeak</t>
  </si>
  <si>
    <t>ARTER I KATEGORI D [SPECIES IN CATEGORY D]</t>
  </si>
  <si>
    <r>
      <rPr>
        <sz val="10"/>
        <color rgb="FF2048FA"/>
        <rFont val="Arial"/>
        <family val="2"/>
      </rPr>
      <t>SVENSKT NAMN</t>
    </r>
  </si>
  <si>
    <t>D</t>
  </si>
  <si>
    <t>Anser canagicus</t>
  </si>
  <si>
    <t>kejsargås</t>
  </si>
  <si>
    <t>Emperor Goose</t>
  </si>
  <si>
    <t>Anser caerulescens</t>
  </si>
  <si>
    <t>snögås</t>
  </si>
  <si>
    <t>Snow Goose</t>
  </si>
  <si>
    <t>Bucephala albeola</t>
  </si>
  <si>
    <t>buffelhuvud</t>
  </si>
  <si>
    <t>Bufflehead</t>
  </si>
  <si>
    <t>Lophodytes cucullatus</t>
  </si>
  <si>
    <t>kamskrake</t>
  </si>
  <si>
    <t>Hooded Merganser</t>
  </si>
  <si>
    <t>Mareca falcata</t>
  </si>
  <si>
    <t>praktand</t>
  </si>
  <si>
    <t>Falcated Duck</t>
  </si>
  <si>
    <t>PHOENICOPTERIFORMES</t>
  </si>
  <si>
    <t>FLAMINGOFÅGLAR</t>
  </si>
  <si>
    <t>Phoenicopteridae</t>
  </si>
  <si>
    <t>flamingor</t>
  </si>
  <si>
    <t>Flamingos</t>
  </si>
  <si>
    <t>Phoenicopterus roseus</t>
  </si>
  <si>
    <t>större flamingo</t>
  </si>
  <si>
    <t>Greater Flamingo</t>
  </si>
  <si>
    <t>Pelecanidae</t>
  </si>
  <si>
    <t>pelikaner</t>
  </si>
  <si>
    <t>Pelicans</t>
  </si>
  <si>
    <t>Pelecanus onocrotalus</t>
  </si>
  <si>
    <t>vit pelikan</t>
  </si>
  <si>
    <t>Great White Pelican</t>
  </si>
  <si>
    <t>Ardea coromanda</t>
  </si>
  <si>
    <t>orientkohäger</t>
  </si>
  <si>
    <t>Eastern Cattle Egret</t>
  </si>
  <si>
    <t xml:space="preserve">   Neophron percnopterus gingianus</t>
  </si>
  <si>
    <t xml:space="preserve">   indisk smutsgam</t>
  </si>
  <si>
    <t xml:space="preserve">   Eastern Egyptian Vulture</t>
  </si>
  <si>
    <t>Falco cherrug</t>
  </si>
  <si>
    <t>tatarfalk</t>
  </si>
  <si>
    <t>Saker Falcon</t>
  </si>
  <si>
    <t>Pyrrhocorax graculus</t>
  </si>
  <si>
    <t>alpkaja</t>
  </si>
  <si>
    <t>Alpine Chough</t>
  </si>
  <si>
    <t>Phoenicurus auroreus</t>
  </si>
  <si>
    <t>svartryggig rödstjärt</t>
  </si>
  <si>
    <t>Daurian Redstart</t>
  </si>
  <si>
    <t>Carpodacus sibiricus</t>
  </si>
  <si>
    <t>långstjärtad rosenfink</t>
  </si>
  <si>
    <t>Long-tailed Rosefinch</t>
  </si>
  <si>
    <t>Carpodacus roseus</t>
  </si>
  <si>
    <t>sibirisk rosenfink</t>
  </si>
  <si>
    <t>Pallas’s Rosefinch</t>
  </si>
  <si>
    <t>Emberiza elegans</t>
  </si>
  <si>
    <t>praktsparv</t>
  </si>
  <si>
    <t>Yellow-throated Bunting</t>
  </si>
  <si>
    <t>Emberiza cioides</t>
  </si>
  <si>
    <t>ängssparv</t>
  </si>
  <si>
    <t>Meadow Bunting</t>
  </si>
  <si>
    <t>Xanthocephalus xanthocephalus</t>
  </si>
  <si>
    <t>kärrtrupial</t>
  </si>
  <si>
    <t>Yellow-headed Blackbird</t>
  </si>
  <si>
    <t>Passerina cyanea</t>
  </si>
  <si>
    <t>turkoskardinal</t>
  </si>
  <si>
    <t>Indigo Bunting</t>
  </si>
  <si>
    <t>Passerina caerulea</t>
  </si>
  <si>
    <t>blåkardinal</t>
  </si>
  <si>
    <t>Blue Grosbeak</t>
  </si>
  <si>
    <t>ARTER I KATEGORI E [SPECIES IN CATEGORY E]</t>
  </si>
  <si>
    <r>
      <rPr>
        <sz val="10"/>
        <color rgb="FF2048FA"/>
        <rFont val="Arial"/>
        <family val="2"/>
      </rPr>
      <t>SVENSKT NAMN</t>
    </r>
  </si>
  <si>
    <t>E</t>
  </si>
  <si>
    <t>Cygnus atratus</t>
  </si>
  <si>
    <t>svart svan</t>
  </si>
  <si>
    <t>Black Swan</t>
  </si>
  <si>
    <t>Anser cygnoides</t>
  </si>
  <si>
    <t>svangås</t>
  </si>
  <si>
    <t>Swan Goose</t>
  </si>
  <si>
    <t>Aix sponsa</t>
  </si>
  <si>
    <t>brudand</t>
  </si>
  <si>
    <t>Wood Duck</t>
  </si>
  <si>
    <t>Tadorna cana</t>
  </si>
  <si>
    <t>gråhuvad rostand</t>
  </si>
  <si>
    <t>South African Shelduck</t>
  </si>
  <si>
    <t>Tadorna variegata</t>
  </si>
  <si>
    <t>paradisgravand</t>
  </si>
  <si>
    <t>Paradise Shelduck</t>
  </si>
  <si>
    <t>Tadorna tadornoides</t>
  </si>
  <si>
    <t>australisk gravand</t>
  </si>
  <si>
    <t>Australian Shelduck</t>
  </si>
  <si>
    <t>Spatula cyanoptera</t>
  </si>
  <si>
    <t>kanelårta</t>
  </si>
  <si>
    <t>Cinnamon Teal</t>
  </si>
  <si>
    <t>Mareca sibilatrix</t>
  </si>
  <si>
    <t>chilebläsand</t>
  </si>
  <si>
    <t>Chiloe Wigeon</t>
  </si>
  <si>
    <t>Anas capensis</t>
  </si>
  <si>
    <t>kapand</t>
  </si>
  <si>
    <t>Cape Teal</t>
  </si>
  <si>
    <t>Anas bahamensis</t>
  </si>
  <si>
    <t>bahamaand</t>
  </si>
  <si>
    <t>White-cheeked Pintail</t>
  </si>
  <si>
    <t>Anas flavirostris</t>
  </si>
  <si>
    <t>gulnäbbad kricka</t>
  </si>
  <si>
    <t>Yellow-billed Teal</t>
  </si>
  <si>
    <t>Anas castanea</t>
  </si>
  <si>
    <t>kastanjekricka</t>
  </si>
  <si>
    <t>Chestnut Teal</t>
  </si>
  <si>
    <t>Odontophoridae</t>
  </si>
  <si>
    <t>tofsvaktlar</t>
  </si>
  <si>
    <t>New World Quail</t>
  </si>
  <si>
    <t>Colinus virginianus</t>
  </si>
  <si>
    <t>virginiavaktel</t>
  </si>
  <si>
    <t>Northern Bobwhite</t>
  </si>
  <si>
    <t>Partridges, Pheasants, Grouse, and Allies</t>
  </si>
  <si>
    <t>Syrmaticus reevesii</t>
  </si>
  <si>
    <t>kungsfasan</t>
  </si>
  <si>
    <t>Reeves’s Pheasant</t>
  </si>
  <si>
    <t>Chrysolophus pictus</t>
  </si>
  <si>
    <t>guldfasan</t>
  </si>
  <si>
    <t>Golden Pheasant</t>
  </si>
  <si>
    <t>Coturnix japonica</t>
  </si>
  <si>
    <t>japansk vaktel</t>
  </si>
  <si>
    <t>Japanese Quail</t>
  </si>
  <si>
    <t>Alectoris rufa</t>
  </si>
  <si>
    <t>rödhöna</t>
  </si>
  <si>
    <t>Red-legged Partridge</t>
  </si>
  <si>
    <t>Alectoris chukar</t>
  </si>
  <si>
    <t>berghöna</t>
  </si>
  <si>
    <t>Chukar Partridge</t>
  </si>
  <si>
    <t>Phoeniconaias minor</t>
  </si>
  <si>
    <t>mindre flamingo</t>
  </si>
  <si>
    <t>Lesser Flamingo</t>
  </si>
  <si>
    <t>Phoenicopterus chilensis</t>
  </si>
  <si>
    <t>chileflamingo</t>
  </si>
  <si>
    <t>Chilean Flamingo</t>
  </si>
  <si>
    <t>Phoenicopterus ruber</t>
  </si>
  <si>
    <t>karibflamingo</t>
  </si>
  <si>
    <t>American Flamingo</t>
  </si>
  <si>
    <t>Spilopelia senegalensis</t>
  </si>
  <si>
    <t>palmduva</t>
  </si>
  <si>
    <t>Laughing Dove</t>
  </si>
  <si>
    <t>Leucogeranus leucogeranus</t>
  </si>
  <si>
    <t>snötrana</t>
  </si>
  <si>
    <t>Siberian Crane</t>
  </si>
  <si>
    <t>Geronticus eremita</t>
  </si>
  <si>
    <t>eremitibis</t>
  </si>
  <si>
    <t>Northern Bald Ibis</t>
  </si>
  <si>
    <t>Threskiornis aethiopicus</t>
  </si>
  <si>
    <t>helig ibis</t>
  </si>
  <si>
    <t>African Sacred Ibis</t>
  </si>
  <si>
    <t>Pelecanus rufescens</t>
  </si>
  <si>
    <t>rosaryggig pelikan</t>
  </si>
  <si>
    <t>Pink-backed Pelican</t>
  </si>
  <si>
    <t>CATHARTIFORMES</t>
  </si>
  <si>
    <t>KONDORFÅGLAR</t>
  </si>
  <si>
    <t>Cathartidae</t>
  </si>
  <si>
    <t>kondorer</t>
  </si>
  <si>
    <t>New World Vultures</t>
  </si>
  <si>
    <t>Cathartes aura</t>
  </si>
  <si>
    <t>kalkongam</t>
  </si>
  <si>
    <t>Turkey Vulture</t>
  </si>
  <si>
    <t>Gypaetus barbatus</t>
  </si>
  <si>
    <t>lammgam</t>
  </si>
  <si>
    <t>Bearded Vulture</t>
  </si>
  <si>
    <t>Aquila rapax</t>
  </si>
  <si>
    <t>savannörn</t>
  </si>
  <si>
    <t>Tawny Eagle</t>
  </si>
  <si>
    <t>Haliaeetus pelagicus</t>
  </si>
  <si>
    <t>jättehavsörn</t>
  </si>
  <si>
    <t>Steller’s Sea Eagle</t>
  </si>
  <si>
    <t>Haliaeetus leucocephalus</t>
  </si>
  <si>
    <t>vithövdad havsörn</t>
  </si>
  <si>
    <t>Bald Eagle</t>
  </si>
  <si>
    <t>Merops nubicus</t>
  </si>
  <si>
    <t>nordlig karminbiätare</t>
  </si>
  <si>
    <t>Northern Carmine Bee-eater</t>
  </si>
  <si>
    <t>Caracara plancus</t>
  </si>
  <si>
    <t>tofskarakara</t>
  </si>
  <si>
    <t>Crested Caracara</t>
  </si>
  <si>
    <t>Falco biarmicus</t>
  </si>
  <si>
    <t>slagfalk</t>
  </si>
  <si>
    <t>Lanner Falcon</t>
  </si>
  <si>
    <t>PSITTACIFORMES</t>
  </si>
  <si>
    <t>PAPEGOJFÅGLAR</t>
  </si>
  <si>
    <t>Psittacidae</t>
  </si>
  <si>
    <t>västpapegojor</t>
  </si>
  <si>
    <t>African and New World Parrots</t>
  </si>
  <si>
    <t>Myiopsitta monachus</t>
  </si>
  <si>
    <t>munkparakit</t>
  </si>
  <si>
    <t>Monk Parakeet</t>
  </si>
  <si>
    <t>Ara ararauna</t>
  </si>
  <si>
    <t>blågul ara</t>
  </si>
  <si>
    <t>Blue-and-yellow Macaw</t>
  </si>
  <si>
    <t>Psittaculidae</t>
  </si>
  <si>
    <t>östpapegojor</t>
  </si>
  <si>
    <t>Old World Parrots</t>
  </si>
  <si>
    <t>Psittacula krameri</t>
  </si>
  <si>
    <t>halsbandsparakit</t>
  </si>
  <si>
    <t>Rose-ringed Parakeet</t>
  </si>
  <si>
    <t>Melopsittacus undulatus</t>
  </si>
  <si>
    <t>undulat</t>
  </si>
  <si>
    <t>Budgerigar</t>
  </si>
  <si>
    <t>Pycnonotidae</t>
  </si>
  <si>
    <t>bulbyler</t>
  </si>
  <si>
    <t>Bulbuls</t>
  </si>
  <si>
    <t>Pycnonotus leucotis</t>
  </si>
  <si>
    <t>vitkindad bulbyl</t>
  </si>
  <si>
    <t>White-eared Bulbul</t>
  </si>
  <si>
    <t>Hypsipetes leucocephalus</t>
  </si>
  <si>
    <t>svartbulbyl</t>
  </si>
  <si>
    <t>Black Bulbul</t>
  </si>
  <si>
    <t>Leiothrichidae</t>
  </si>
  <si>
    <t>fnittertrastar</t>
  </si>
  <si>
    <t>Laughingthrushes and Allies</t>
  </si>
  <si>
    <t>Ianthocincla ocellata</t>
  </si>
  <si>
    <t>pärlfnittertrast</t>
  </si>
  <si>
    <t>Spotted Laughingthrush</t>
  </si>
  <si>
    <t>Acridotheres tristis</t>
  </si>
  <si>
    <t>brunmajna</t>
  </si>
  <si>
    <t>Common Myna</t>
  </si>
  <si>
    <t>Lamprotornis chalybaeus</t>
  </si>
  <si>
    <t>blåkindad glansstare</t>
  </si>
  <si>
    <t>Greater Blue-eared Starling</t>
  </si>
  <si>
    <t>Lamprotornis purpureus</t>
  </si>
  <si>
    <t>purpurglansstare</t>
  </si>
  <si>
    <t>Purple Starling</t>
  </si>
  <si>
    <t>Ficedula narcissina</t>
  </si>
  <si>
    <t>narcissflugsnappare</t>
  </si>
  <si>
    <t>Narcissus Flycatcher</t>
  </si>
  <si>
    <t>Phoenicurus fuliginosus</t>
  </si>
  <si>
    <t>forsrödstjärt</t>
  </si>
  <si>
    <t>Plumbeous Water Redstart</t>
  </si>
  <si>
    <t>Ploceidae</t>
  </si>
  <si>
    <t>vävare</t>
  </si>
  <si>
    <t>Weavers and Allies</t>
  </si>
  <si>
    <r>
      <rPr>
        <i/>
        <sz val="10"/>
        <color rgb="FF000000"/>
        <rFont val="Arial"/>
        <family val="2"/>
      </rPr>
      <t>Ploceus</t>
    </r>
    <r>
      <rPr>
        <i/>
        <sz val="10"/>
        <color rgb="FF000000"/>
        <rFont val="Arial"/>
        <family val="2"/>
      </rPr>
      <t xml:space="preserve"> intermedius</t>
    </r>
  </si>
  <si>
    <t>mindre maskvävare</t>
  </si>
  <si>
    <t>Lesser Masked Weaver</t>
  </si>
  <si>
    <t>Ploceus intermedius</t>
  </si>
  <si>
    <t>Viduidae</t>
  </si>
  <si>
    <t>änkor</t>
  </si>
  <si>
    <t>Whydahs and Indigobirds</t>
  </si>
  <si>
    <t>Vidua obtusa</t>
  </si>
  <si>
    <t>bredstjärtad paradisänka</t>
  </si>
  <si>
    <t>Broad-tailed Paradise Whydah</t>
  </si>
  <si>
    <t>Vidua macroura</t>
  </si>
  <si>
    <t>dominikaneränka</t>
  </si>
  <si>
    <t>Pin-tailed Whydah</t>
  </si>
  <si>
    <t>Mycerobas affinis</t>
  </si>
  <si>
    <t>halsbandsstenknäck</t>
  </si>
  <si>
    <t>Collared Grosbeak</t>
  </si>
  <si>
    <t>Eophona personata</t>
  </si>
  <si>
    <t>större maskstenknäck</t>
  </si>
  <si>
    <t>Japanese Grosbeak</t>
  </si>
  <si>
    <t>Eophona migratoria</t>
  </si>
  <si>
    <t>mindre maskstenknäck</t>
  </si>
  <si>
    <t>Chinese Grosbeak</t>
  </si>
  <si>
    <t>Chloris sinica</t>
  </si>
  <si>
    <t>orientgrönfink</t>
  </si>
  <si>
    <t>Oriental Greenfinch</t>
  </si>
  <si>
    <t>Chloris ambigua</t>
  </si>
  <si>
    <t>svarthuvad grönfnk</t>
  </si>
  <si>
    <t>Black-headed Greenfinch</t>
  </si>
  <si>
    <t>Emberiza bruniceps</t>
  </si>
  <si>
    <t>stäppsparv</t>
  </si>
  <si>
    <t>Red-headed Bunting</t>
  </si>
  <si>
    <t>Calamospiza melanocorys</t>
  </si>
  <si>
    <t>svartsparv</t>
  </si>
  <si>
    <t>Lark Bunting</t>
  </si>
  <si>
    <t>Zonotrichia leucophrys</t>
  </si>
  <si>
    <t>vitkronad sparv</t>
  </si>
  <si>
    <t>White-crowned Sparrow</t>
  </si>
  <si>
    <t>Passerina amoena</t>
  </si>
  <si>
    <t>lazulikardinal</t>
  </si>
  <si>
    <t>Lazuli Bunting</t>
  </si>
  <si>
    <t>Passerina ciris</t>
  </si>
  <si>
    <t>påvekardinal</t>
  </si>
  <si>
    <t>Painted Bunting</t>
  </si>
  <si>
    <t>Cardinalis cardinalis</t>
  </si>
  <si>
    <t>röd kardinal</t>
  </si>
  <si>
    <t>Northern Cardinal</t>
  </si>
  <si>
    <t>–––––––––––––––––––––––––––––––––––––––––––––––––––––––––––––––––––––––––––––––––––––––––––––––––––––––––––––––––––––––––––––––––––––––––––––</t>
  </si>
  <si>
    <t>REFERENS FÖR AVILIST [REFERENCE FOR AVILIST]</t>
  </si>
  <si>
    <r>
      <rPr>
        <u/>
        <sz val="10"/>
        <color rgb="FF000000"/>
        <rFont val="Arial"/>
        <family val="2"/>
      </rPr>
      <t xml:space="preserve">AviList Core Team. 2025. AviList: The Global Avian Checklist, v2025. </t>
    </r>
    <r>
      <rPr>
        <u/>
        <sz val="10"/>
        <color rgb="FF1155CC"/>
        <rFont val="Arial"/>
        <family val="2"/>
      </rPr>
      <t xml:space="preserve">https://doi.org/10.2173/avilist.v2025 </t>
    </r>
  </si>
  <si>
    <t>FÖRKLARINGAR OCH FÖRKORTNINGAR [LEGEND]</t>
  </si>
  <si>
    <t>Röd markering indikerar nyheter [Notes in red indicate changes since the last version]</t>
  </si>
  <si>
    <t>Kolumn 1 [Column 1]</t>
  </si>
  <si>
    <t>Taxa markerade med X rapporteras till RK. [Taxa marked with X are evalutated by the Swedish Rarities Committee, SRC.]</t>
  </si>
  <si>
    <t>Kolumn 2 [Column 2]</t>
  </si>
  <si>
    <t>Fyndkategori A–E. [Categories A–E, as per AERC definitions.]</t>
  </si>
  <si>
    <t>Kolumn 3 [Column 3]</t>
  </si>
  <si>
    <r>
      <rPr>
        <sz val="10"/>
        <color rgb="FF000000"/>
        <rFont val="Arial"/>
        <family val="2"/>
      </rPr>
      <t>Status: H</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häckfågel; h</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häckningsstatus oklar/oregelbunden; F</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flyttfågel; T</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tillfällig; R</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raritet (&lt;</t>
    </r>
    <r>
      <rPr>
        <sz val="4"/>
        <color rgb="FF000000"/>
        <rFont val="Arial"/>
        <family val="2"/>
      </rPr>
      <t xml:space="preserve"> </t>
    </r>
    <r>
      <rPr>
        <sz val="10"/>
        <color rgb="FF000000"/>
        <rFont val="Arial"/>
        <family val="2"/>
      </rPr>
      <t>100 fynd). [Status: H</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breeding; h</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breeding uncertain or occasional; F</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regular migrant; T</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regular or scarce visitor; R</t>
    </r>
    <r>
      <rPr>
        <sz val="4"/>
        <color rgb="FF000000"/>
        <rFont val="Arial"/>
        <family val="2"/>
      </rPr>
      <t xml:space="preserve"> </t>
    </r>
    <r>
      <rPr>
        <sz val="10"/>
        <color rgb="FF000000"/>
        <rFont val="Arial"/>
        <family val="2"/>
      </rPr>
      <t>=</t>
    </r>
    <r>
      <rPr>
        <sz val="4"/>
        <color rgb="FF000000"/>
        <rFont val="Arial"/>
        <family val="2"/>
      </rPr>
      <t xml:space="preserve"> </t>
    </r>
    <r>
      <rPr>
        <sz val="10"/>
        <color rgb="FF000000"/>
        <rFont val="Arial"/>
        <family val="2"/>
      </rPr>
      <t>rarity, less than 100 observations.]</t>
    </r>
  </si>
  <si>
    <t>Kolumn 4 [Column 4]</t>
  </si>
  <si>
    <r>
      <rPr>
        <sz val="10"/>
        <color rgb="FF000000"/>
        <rFont val="Arial"/>
        <family val="2"/>
      </rPr>
      <t xml:space="preserve">Antalet fynd (under 100) av rariteter efter senaste </t>
    </r>
    <r>
      <rPr>
        <i/>
        <sz val="10"/>
        <color rgb="FF000000"/>
        <rFont val="Arial"/>
        <family val="2"/>
      </rPr>
      <t>Fågelåret</t>
    </r>
    <r>
      <rPr>
        <sz val="10"/>
        <color rgb="FF000000"/>
        <rFont val="Arial"/>
        <family val="2"/>
      </rPr>
      <t xml:space="preserve"> (2025) med fynd till och med 2024. [Number of records, if below 100, for rare birds.]</t>
    </r>
  </si>
  <si>
    <t>Kolumn 5–6 [Columns 5–6]</t>
  </si>
  <si>
    <t>Systematik och taxonomi följer AviList. Svenska namn följer TK. [Systematics and taxonomy follow AviList, Swedish names STC.]</t>
  </si>
  <si>
    <t>Kolumn 7 [Column 7]</t>
  </si>
  <si>
    <t>Engelska artnamn följer AviList. De engelska underartsnamnen har hämtats från olika källor, bland annat Handbook of Western Palearctic Birds, och Birds of the World. Engelska underartsnamn markerade med asterisk(*) är satta av TK eftersom vi inte hittat några officella hos andra källor. [English species names follow AviList. English names of subspecies have been retrieved from different sources, among others Handbook of Western Palearctic Birds and Birds of the World. Those marked with an asterisk (*) are formed by STC since sources are lacking.]</t>
  </si>
  <si>
    <t>Kolumn 8 [Column 8]</t>
  </si>
  <si>
    <t>† = Utdöd [Extinct]</t>
  </si>
  <si>
    <t>#x = Fotnot (se nedan) [Footnote, see below]</t>
  </si>
  <si>
    <t>Ny = Ny art/underart för landet 2024 [New species/subspecies for Sweden in 2024]</t>
  </si>
  <si>
    <t>ssp. = Underart ej publicerad av Rk [Subspecies not specified]</t>
  </si>
  <si>
    <t>FOTNOTER [FOOTNOTES]</t>
  </si>
  <si>
    <t>#1 Engelska namnet korrigerat från Fea's Petrel. [English name corrected from Fea's Petrel.]</t>
  </si>
  <si>
    <t>#2 Status fr.o.m. 1900, tidigare troligen häckfågel i Skåne. [Status since 1900, previously probably breeding in Skåne.]</t>
  </si>
  <si>
    <t>#3 Status fr.o.m. år 1900 efter invasionerna på 1800-talet. [Status since 1900 after the invasions at the end of the 19th century.]</t>
  </si>
  <si>
    <r>
      <rPr>
        <sz val="10"/>
        <color rgb="FF000000"/>
        <rFont val="Arial"/>
        <family val="2"/>
      </rPr>
      <t xml:space="preserve">#4 Fyndstatus reviderad efter genomgång 2023. De flesta till underart obestämda större turturduvor är troligen </t>
    </r>
    <r>
      <rPr>
        <i/>
        <sz val="10"/>
        <color rgb="FF000000"/>
        <rFont val="Arial"/>
        <family val="2"/>
      </rPr>
      <t>meena</t>
    </r>
    <r>
      <rPr>
        <sz val="10"/>
        <color rgb="FF000000"/>
        <rFont val="Arial"/>
        <family val="2"/>
      </rPr>
      <t xml:space="preserve">. [Status revised after review in 2023. Most undetermined are probably </t>
    </r>
    <r>
      <rPr>
        <i/>
        <sz val="10"/>
        <color rgb="FF000000"/>
        <rFont val="Arial"/>
        <family val="2"/>
      </rPr>
      <t>meena</t>
    </r>
    <r>
      <rPr>
        <sz val="10"/>
        <color rgb="FF000000"/>
        <rFont val="Arial"/>
        <family val="2"/>
      </rPr>
      <t>.]</t>
    </r>
  </si>
  <si>
    <r>
      <rPr>
        <sz val="10"/>
        <color rgb="FF000000"/>
        <rFont val="Arial"/>
        <family val="2"/>
      </rPr>
      <t xml:space="preserve">#5 Sverige ingår inte i klippduvans naturliga utbredningsområde, men domesticerade fåglar har etablerat stabila och frihäckande populationer. Dessa benämns tamduvor eller stadsduvor, på engelska Feral Pigeon, för att skilja dem från klippduvor utan historik av domesticering. [Sweden is not part of the natural range of Rock Dove, but domesticated birds have established stable and free-ranging populations. These are called </t>
    </r>
    <r>
      <rPr>
        <i/>
        <sz val="10"/>
        <color rgb="FF000000"/>
        <rFont val="Arial"/>
        <family val="2"/>
      </rPr>
      <t>tamduvor</t>
    </r>
    <r>
      <rPr>
        <sz val="10"/>
        <color rgb="FF000000"/>
        <rFont val="Arial"/>
        <family val="2"/>
      </rPr>
      <t xml:space="preserve"> or </t>
    </r>
    <r>
      <rPr>
        <i/>
        <sz val="10"/>
        <color rgb="FF000000"/>
        <rFont val="Arial"/>
        <family val="2"/>
      </rPr>
      <t>stadsduvor</t>
    </r>
    <r>
      <rPr>
        <sz val="10"/>
        <color rgb="FF000000"/>
        <rFont val="Arial"/>
        <family val="2"/>
      </rPr>
      <t xml:space="preserve"> in Swedish, Feral Pigeon in English, to distinguish them from Rock Doves with no history of domestication.]</t>
    </r>
  </si>
  <si>
    <t>#6 Utdöd sedan 1844. [Extinct since 1844.]</t>
  </si>
  <si>
    <t>#7 Det finns &gt;100 fynd av ob. diomedeslira/gulnäbbad lira i Sverige. Den överväldigande majoriteten fynd rör troligen gulnäbbad lira. RK granskar ob. diomedeslira/gulnäbbad lira.  [There are more than 100 observations of undetermined Scopoli’s and Cory’s Shearwater. The overwhelming majority are probably Cory’s. SRC reviews all undetermined birds.]</t>
  </si>
  <si>
    <r>
      <rPr>
        <sz val="10"/>
        <color rgb="FF000000"/>
        <rFont val="Arial"/>
        <family val="2"/>
      </rPr>
      <t xml:space="preserve">#8 Troligen avser de svenska fynden kapverde- eller desertaspetrell eftersom madeirapetrellen är mycket sällsynt och fåtalig. [All are probably </t>
    </r>
    <r>
      <rPr>
        <i/>
        <sz val="10"/>
        <color rgb="FF000000"/>
        <rFont val="Arial"/>
        <family val="2"/>
      </rPr>
      <t>feae</t>
    </r>
    <r>
      <rPr>
        <sz val="10"/>
        <color rgb="FF000000"/>
        <rFont val="Arial"/>
        <family val="2"/>
      </rPr>
      <t>/</t>
    </r>
    <r>
      <rPr>
        <i/>
        <sz val="10"/>
        <color rgb="FF000000"/>
        <rFont val="Arial"/>
        <family val="2"/>
      </rPr>
      <t>deserta</t>
    </r>
    <r>
      <rPr>
        <sz val="10"/>
        <color rgb="FF000000"/>
        <rFont val="Arial"/>
        <family val="2"/>
      </rPr>
      <t>, since Madeira Petrel is very rare.]</t>
    </r>
  </si>
  <si>
    <r>
      <rPr>
        <sz val="10"/>
        <color rgb="FF000000"/>
        <rFont val="Arial"/>
        <family val="2"/>
      </rPr>
      <t xml:space="preserve">#9 Fynd av bestämda fregattfåglar i Europa har med endast något undantag utgjorts av praktfregattfågel </t>
    </r>
    <r>
      <rPr>
        <i/>
        <sz val="10"/>
        <color rgb="FF000000"/>
        <rFont val="Arial"/>
        <family val="2"/>
      </rPr>
      <t>Fregata magnificens</t>
    </r>
    <r>
      <rPr>
        <sz val="10"/>
        <color rgb="FF000000"/>
        <rFont val="Arial"/>
        <family val="2"/>
      </rPr>
      <t xml:space="preserve"> och troligen avsåg det svenska fyndet denna art. [Frigatebirds confirmed to species in Europe are almost all Magnificent Frigatebrids </t>
    </r>
    <r>
      <rPr>
        <i/>
        <sz val="10"/>
        <color rgb="FF000000"/>
        <rFont val="Arial"/>
        <family val="2"/>
      </rPr>
      <t>Fregata magnificens</t>
    </r>
    <r>
      <rPr>
        <sz val="10"/>
        <color rgb="FF000000"/>
        <rFont val="Arial"/>
        <family val="2"/>
      </rPr>
      <t>, as was probably the Swedish record.]</t>
    </r>
  </si>
  <si>
    <t>#10 Status fr.o.m. år 1983 efter att arten dog ut som häckfågel. [Status since 1983, when it went extinct in Sweden.]</t>
  </si>
  <si>
    <r>
      <rPr>
        <sz val="10"/>
        <color rgb="FF000000"/>
        <rFont val="Arial"/>
        <family val="2"/>
      </rPr>
      <t xml:space="preserve">#11 Det finns totalt 103 fynd av rödhuvad törnskata i Sverige, de flesta fynden avser förmodligen ssp. </t>
    </r>
    <r>
      <rPr>
        <i/>
        <sz val="10"/>
        <color rgb="FF000000"/>
        <rFont val="Arial"/>
        <family val="2"/>
      </rPr>
      <t>senator</t>
    </r>
    <r>
      <rPr>
        <sz val="10"/>
        <color rgb="FF000000"/>
        <rFont val="Arial"/>
        <family val="2"/>
      </rPr>
      <t xml:space="preserve">.  [There are 103 records of Woodchat Shrike, most probably ssp. </t>
    </r>
    <r>
      <rPr>
        <i/>
        <sz val="10"/>
        <color rgb="FF000000"/>
        <rFont val="Arial"/>
        <family val="2"/>
      </rPr>
      <t>senator</t>
    </r>
    <r>
      <rPr>
        <sz val="10"/>
        <color rgb="FF000000"/>
        <rFont val="Arial"/>
        <family val="2"/>
      </rPr>
      <t>.]</t>
    </r>
  </si>
  <si>
    <t>#12 Det finns även 14 fynd av ob. isabella-/turkestantörnskata i Sverige. [Additionally, 14 records of undetermined Isabelline/Red-tailed Shrikes.]</t>
  </si>
  <si>
    <r>
      <rPr>
        <sz val="10"/>
        <color rgb="FF000000"/>
        <rFont val="Arial"/>
        <family val="2"/>
      </rPr>
      <t xml:space="preserve">#13 Ett fynd från 2019 har bedömts tillhöra de östligaste populationerna av brun törnskata ssp. </t>
    </r>
    <r>
      <rPr>
        <i/>
        <sz val="10"/>
        <color rgb="FF000000"/>
        <rFont val="Arial"/>
        <family val="2"/>
      </rPr>
      <t>confusus</t>
    </r>
    <r>
      <rPr>
        <sz val="10"/>
        <color rgb="FF000000"/>
        <rFont val="Arial"/>
        <family val="2"/>
      </rPr>
      <t>/</t>
    </r>
    <r>
      <rPr>
        <i/>
        <sz val="10"/>
        <color rgb="FF000000"/>
        <rFont val="Arial"/>
        <family val="2"/>
      </rPr>
      <t>lucionensis</t>
    </r>
    <r>
      <rPr>
        <sz val="10"/>
        <color rgb="FF000000"/>
        <rFont val="Arial"/>
        <family val="2"/>
      </rPr>
      <t xml:space="preserve">. [One record from 2019 is published as belonging to eastern populations, ssp. </t>
    </r>
    <r>
      <rPr>
        <i/>
        <sz val="10"/>
        <color rgb="FF000000"/>
        <rFont val="Arial"/>
        <family val="2"/>
      </rPr>
      <t>confusus</t>
    </r>
    <r>
      <rPr>
        <sz val="10"/>
        <color rgb="FF000000"/>
        <rFont val="Arial"/>
        <family val="2"/>
      </rPr>
      <t>/</t>
    </r>
    <r>
      <rPr>
        <i/>
        <sz val="10"/>
        <color rgb="FF000000"/>
        <rFont val="Arial"/>
        <family val="2"/>
      </rPr>
      <t>lucionensis</t>
    </r>
    <r>
      <rPr>
        <sz val="10"/>
        <color rgb="FF000000"/>
        <rFont val="Arial"/>
        <family val="2"/>
      </rPr>
      <t>.]</t>
    </r>
  </si>
  <si>
    <r>
      <rPr>
        <sz val="10"/>
        <color rgb="FF000000"/>
        <rFont val="Arial"/>
        <family val="2"/>
      </rPr>
      <t xml:space="preserve">#14 Det enda svenska fyndet har bedömts tillhöra någon av de östliga underarterna </t>
    </r>
    <r>
      <rPr>
        <i/>
        <sz val="10"/>
        <color rgb="FF000000"/>
        <rFont val="Arial"/>
        <family val="2"/>
      </rPr>
      <t>mimicus/albiventris</t>
    </r>
    <r>
      <rPr>
        <sz val="10"/>
        <color rgb="FF000000"/>
        <rFont val="Arial"/>
        <family val="2"/>
      </rPr>
      <t xml:space="preserve">. [The only Swedish records is confirmed by DNA analysis as an eastern bird, belonging to subspecies </t>
    </r>
    <r>
      <rPr>
        <i/>
        <sz val="10"/>
        <color rgb="FF000000"/>
        <rFont val="Arial"/>
        <family val="2"/>
      </rPr>
      <t>mimicus</t>
    </r>
    <r>
      <rPr>
        <sz val="10"/>
        <color rgb="FF000000"/>
        <rFont val="Arial"/>
        <family val="2"/>
      </rPr>
      <t xml:space="preserve"> or </t>
    </r>
    <r>
      <rPr>
        <i/>
        <sz val="10"/>
        <color rgb="FF000000"/>
        <rFont val="Arial"/>
        <family val="2"/>
      </rPr>
      <t>albiventris</t>
    </r>
    <r>
      <rPr>
        <sz val="10"/>
        <color rgb="FF000000"/>
        <rFont val="Arial"/>
        <family val="2"/>
      </rPr>
      <t>.]</t>
    </r>
  </si>
  <si>
    <r>
      <rPr>
        <sz val="10"/>
        <color rgb="FF000000"/>
        <rFont val="Arial"/>
        <family val="2"/>
      </rPr>
      <t xml:space="preserve">#15 De svenska fynden har bedömts tillhöra någon av de nordliga underarterna </t>
    </r>
    <r>
      <rPr>
        <i/>
        <sz val="10"/>
        <color rgb="FF000000"/>
        <rFont val="Arial"/>
        <family val="2"/>
      </rPr>
      <t>daurica</t>
    </r>
    <r>
      <rPr>
        <sz val="10"/>
        <color rgb="FF000000"/>
        <rFont val="Arial"/>
        <family val="2"/>
      </rPr>
      <t>/</t>
    </r>
    <r>
      <rPr>
        <i/>
        <sz val="10"/>
        <color rgb="FF000000"/>
        <rFont val="Arial"/>
        <family val="2"/>
      </rPr>
      <t>japonicus</t>
    </r>
    <r>
      <rPr>
        <sz val="10"/>
        <color rgb="FF000000"/>
        <rFont val="Arial"/>
        <family val="2"/>
      </rPr>
      <t xml:space="preserve">. [Both records are published as belonging to one of the northern subspecies </t>
    </r>
    <r>
      <rPr>
        <i/>
        <sz val="10"/>
        <color rgb="FF000000"/>
        <rFont val="Arial"/>
        <family val="2"/>
      </rPr>
      <t>daurica</t>
    </r>
    <r>
      <rPr>
        <sz val="10"/>
        <color rgb="FF000000"/>
        <rFont val="Arial"/>
        <family val="2"/>
      </rPr>
      <t xml:space="preserve"> or </t>
    </r>
    <r>
      <rPr>
        <i/>
        <sz val="10"/>
        <color rgb="FF000000"/>
        <rFont val="Arial"/>
        <family val="2"/>
      </rPr>
      <t>japonicus</t>
    </r>
    <r>
      <rPr>
        <sz val="10"/>
        <color rgb="FF000000"/>
        <rFont val="Arial"/>
        <family val="2"/>
      </rPr>
      <t>.] </t>
    </r>
  </si>
  <si>
    <r>
      <rPr>
        <sz val="10"/>
        <color rgb="FF000000"/>
        <rFont val="Arial"/>
        <family val="2"/>
      </rPr>
      <t xml:space="preserve">#16 Hittills har endast en sumpcettia godkänts till underart, </t>
    </r>
    <r>
      <rPr>
        <i/>
        <sz val="10"/>
        <color rgb="FF000000"/>
        <rFont val="Arial"/>
        <family val="2"/>
      </rPr>
      <t>albiventris</t>
    </r>
    <r>
      <rPr>
        <sz val="10"/>
        <color rgb="FF000000"/>
        <rFont val="Arial"/>
        <family val="2"/>
      </rPr>
      <t xml:space="preserve"> från Centralasien. Nominatformen </t>
    </r>
    <r>
      <rPr>
        <i/>
        <sz val="10"/>
        <color rgb="FF000000"/>
        <rFont val="Arial"/>
        <family val="2"/>
      </rPr>
      <t>cetti</t>
    </r>
    <r>
      <rPr>
        <sz val="10"/>
        <color rgb="FF000000"/>
        <rFont val="Arial"/>
        <family val="2"/>
      </rPr>
      <t xml:space="preserve"> finns på närmare avstånd och kan säkert vara inblandad i övriga fynd. [Only one of the records have been determined to subspecies, Central Asian </t>
    </r>
    <r>
      <rPr>
        <i/>
        <sz val="10"/>
        <color rgb="FF000000"/>
        <rFont val="Arial"/>
        <family val="2"/>
      </rPr>
      <t>albiventris</t>
    </r>
    <r>
      <rPr>
        <sz val="10"/>
        <color rgb="FF000000"/>
        <rFont val="Arial"/>
        <family val="2"/>
      </rPr>
      <t xml:space="preserve">. Nominate </t>
    </r>
    <r>
      <rPr>
        <i/>
        <sz val="10"/>
        <color rgb="FF000000"/>
        <rFont val="Arial"/>
        <family val="2"/>
      </rPr>
      <t>cetti</t>
    </r>
    <r>
      <rPr>
        <sz val="10"/>
        <color rgb="FF000000"/>
        <rFont val="Arial"/>
        <family val="2"/>
      </rPr>
      <t xml:space="preserve"> is geographically closer and could most certainly be represenyed among the other records.]</t>
    </r>
  </si>
  <si>
    <t>#17 Det finns även 7 fynd av ob. berg-/balkansångare i Sverige. [There are 7 additional records of unidentified Western/Eastern Bonelli’s Warbler.]</t>
  </si>
  <si>
    <t>#18 Endast fynd bekräftade m.h.a. DNA-analys. [Only records confirmed via DNA analysis.]</t>
  </si>
  <si>
    <t>#19 Ytterligare 70 fynd av ob. ”rödsångare” finns publicerade i Sverige. [There are 70 further records of Eastern Subalpine/Western Subalpine/Moltoni’s Warbler that were not determined to species.]</t>
  </si>
  <si>
    <t>#20 RK granskar endast fåglar utanför Skåne. [SRC only reviews records outside of Skåne.]</t>
  </si>
  <si>
    <r>
      <rPr>
        <sz val="10"/>
        <color rgb="FF000000"/>
        <rFont val="Arial"/>
        <family val="2"/>
      </rPr>
      <t xml:space="preserve">#21 De flesta av 224 fynd av vitgumpad buskskvätta har inte kunnat publiceras med säker underartsetikett. Det finns 6 fynd av ob. sibirisk/armenisk buskskvätta </t>
    </r>
    <r>
      <rPr>
        <i/>
        <sz val="10"/>
        <color rgb="FF000000"/>
        <rFont val="Arial"/>
        <family val="2"/>
      </rPr>
      <t>(maurus/variegatus</t>
    </r>
    <r>
      <rPr>
        <sz val="10"/>
        <color rgb="FF000000"/>
        <rFont val="Arial"/>
        <family val="2"/>
      </rPr>
      <t>), 2 fynd av ob. kaspisk/armenisk buskskvätta (</t>
    </r>
    <r>
      <rPr>
        <i/>
        <sz val="10"/>
        <color rgb="FF000000"/>
        <rFont val="Arial"/>
        <family val="2"/>
      </rPr>
      <t>hemprichii/variegatus</t>
    </r>
    <r>
      <rPr>
        <sz val="10"/>
        <color rgb="FF000000"/>
        <rFont val="Arial"/>
        <family val="2"/>
      </rPr>
      <t>) och 13 fynd av ob. sibirisk/kaspisk/armenisk buskskvätta (</t>
    </r>
    <r>
      <rPr>
        <i/>
        <sz val="10"/>
        <color rgb="FF000000"/>
        <rFont val="Arial"/>
        <family val="2"/>
      </rPr>
      <t>maurus/hemprichii/variegatus</t>
    </r>
    <r>
      <rPr>
        <sz val="10"/>
        <color rgb="FF000000"/>
        <rFont val="Arial"/>
        <family val="2"/>
      </rPr>
      <t xml:space="preserve">). [Most of the 224 records of Siberian Stonechats have not been published to subspecies. There are 6 records of undetermined </t>
    </r>
    <r>
      <rPr>
        <i/>
        <sz val="10"/>
        <color rgb="FF000000"/>
        <rFont val="Arial"/>
        <family val="2"/>
      </rPr>
      <t>maurus/variegatus</t>
    </r>
    <r>
      <rPr>
        <sz val="10"/>
        <color rgb="FF000000"/>
        <rFont val="Arial"/>
        <family val="2"/>
      </rPr>
      <t>, 2 records of undetermined</t>
    </r>
    <r>
      <rPr>
        <i/>
        <sz val="10"/>
        <color rgb="FF000000"/>
        <rFont val="Arial"/>
        <family val="2"/>
      </rPr>
      <t xml:space="preserve"> hemprichii/variegatus</t>
    </r>
    <r>
      <rPr>
        <sz val="10"/>
        <color rgb="FF000000"/>
        <rFont val="Arial"/>
        <family val="2"/>
      </rPr>
      <t xml:space="preserve"> and 13 records of undetermined </t>
    </r>
    <r>
      <rPr>
        <i/>
        <sz val="10"/>
        <color rgb="FF000000"/>
        <rFont val="Arial"/>
        <family val="2"/>
      </rPr>
      <t>maurus/hemprichii/variegatus</t>
    </r>
    <r>
      <rPr>
        <sz val="10"/>
        <color rgb="FF000000"/>
        <rFont val="Arial"/>
        <family val="2"/>
      </rPr>
      <t>.]</t>
    </r>
  </si>
  <si>
    <r>
      <rPr>
        <i/>
        <sz val="10"/>
        <color rgb="FF000000"/>
        <rFont val="Arial"/>
        <family val="2"/>
      </rPr>
      <t xml:space="preserve">#22 Tre av fynden är bekräftade m.h.a. DNA-analys och har publicerats som någon av underarterna </t>
    </r>
    <r>
      <rPr>
        <i/>
        <sz val="10"/>
        <color rgb="FF000000"/>
        <rFont val="Arial"/>
        <family val="2"/>
      </rPr>
      <t>plexa</t>
    </r>
    <r>
      <rPr>
        <i/>
        <sz val="10"/>
        <color rgb="FF000000"/>
        <rFont val="Arial"/>
        <family val="2"/>
      </rPr>
      <t>/</t>
    </r>
    <r>
      <rPr>
        <i/>
        <sz val="10"/>
        <color rgb="FF000000"/>
        <rFont val="Arial"/>
        <family val="2"/>
      </rPr>
      <t>tschutschensis</t>
    </r>
    <r>
      <rPr>
        <i/>
        <sz val="10"/>
        <color rgb="FF000000"/>
        <rFont val="Arial"/>
        <family val="2"/>
      </rPr>
      <t xml:space="preserve">. [Three of the records are confirmed through DNA analysis and have been published as belonging to subspecies </t>
    </r>
    <r>
      <rPr>
        <i/>
        <sz val="10"/>
        <color rgb="FF000000"/>
        <rFont val="Arial"/>
        <family val="2"/>
      </rPr>
      <t>plexa</t>
    </r>
    <r>
      <rPr>
        <i/>
        <sz val="10"/>
        <color rgb="FF000000"/>
        <rFont val="Arial"/>
        <family val="2"/>
      </rPr>
      <t xml:space="preserve"> or </t>
    </r>
    <r>
      <rPr>
        <i/>
        <sz val="10"/>
        <color rgb="FF000000"/>
        <rFont val="Arial"/>
        <family val="2"/>
      </rPr>
      <t>tschutschensis</t>
    </r>
    <r>
      <rPr>
        <i/>
        <sz val="10"/>
        <color rgb="FF000000"/>
        <rFont val="Arial"/>
        <family val="2"/>
      </rPr>
      <t>.]</t>
    </r>
  </si>
  <si>
    <r>
      <rPr>
        <sz val="10"/>
        <color rgb="FF000000"/>
        <rFont val="Arial"/>
        <family val="2"/>
      </rPr>
      <t xml:space="preserve">#23 De svenska fynden har bedömts tillhöra underartsgruppen </t>
    </r>
    <r>
      <rPr>
        <i/>
        <sz val="10"/>
        <color rgb="FF000000"/>
        <rFont val="Arial"/>
        <family val="2"/>
      </rPr>
      <t>hyemalis/carolinensis/cismontanus</t>
    </r>
    <r>
      <rPr>
        <sz val="10"/>
        <color rgb="FF000000"/>
        <rFont val="Arial"/>
        <family val="2"/>
      </rPr>
      <t xml:space="preserve"> ("Slate-colored Junco"), troligen </t>
    </r>
    <r>
      <rPr>
        <i/>
        <sz val="10"/>
        <color rgb="FF000000"/>
        <rFont val="Arial"/>
        <family val="2"/>
      </rPr>
      <t>hyemalis</t>
    </r>
    <r>
      <rPr>
        <sz val="10"/>
        <color rgb="FF000000"/>
        <rFont val="Arial"/>
        <family val="2"/>
      </rPr>
      <t>. [The Swedish records have been published as belonging to the Slate-colored Junco subspecies group (</t>
    </r>
    <r>
      <rPr>
        <i/>
        <sz val="10"/>
        <color rgb="FF000000"/>
        <rFont val="Arial"/>
        <family val="2"/>
      </rPr>
      <t>hyemalis/carolinensis/cismontanus</t>
    </r>
    <r>
      <rPr>
        <sz val="10"/>
        <color rgb="FF000000"/>
        <rFont val="Arial"/>
        <family val="2"/>
      </rPr>
      <t xml:space="preserve">), probably </t>
    </r>
    <r>
      <rPr>
        <i/>
        <sz val="10"/>
        <color rgb="FF000000"/>
        <rFont val="Arial"/>
        <family val="2"/>
      </rPr>
      <t>hyemalis</t>
    </r>
    <r>
      <rPr>
        <sz val="10"/>
        <color rgb="FF000000"/>
        <rFont val="Arial"/>
        <family val="2"/>
      </rPr>
      <t>.]</t>
    </r>
  </si>
  <si>
    <r>
      <rPr>
        <sz val="10"/>
        <color rgb="FF000000"/>
        <rFont val="Arial"/>
        <family val="2"/>
      </rPr>
      <t xml:space="preserve">#24 De svenska fynden har bedömts tillhöra underartsgruppen </t>
    </r>
    <r>
      <rPr>
        <i/>
        <sz val="10"/>
        <color rgb="FF000000"/>
        <rFont val="Arial"/>
        <family val="2"/>
      </rPr>
      <t>melodia/atlantica</t>
    </r>
    <r>
      <rPr>
        <sz val="10"/>
        <color rgb="FF000000"/>
        <rFont val="Arial"/>
        <family val="2"/>
      </rPr>
      <t xml:space="preserve">, troligen </t>
    </r>
    <r>
      <rPr>
        <i/>
        <sz val="10"/>
        <color rgb="FF000000"/>
        <rFont val="Arial"/>
        <family val="2"/>
      </rPr>
      <t>melodia</t>
    </r>
    <r>
      <rPr>
        <sz val="10"/>
        <color rgb="FF000000"/>
        <rFont val="Arial"/>
        <family val="2"/>
      </rPr>
      <t xml:space="preserve">. [The Swedish records have been published as belonging to the subspecies group </t>
    </r>
    <r>
      <rPr>
        <i/>
        <sz val="10"/>
        <color rgb="FF000000"/>
        <rFont val="Arial"/>
        <family val="2"/>
      </rPr>
      <t>melodia/atlantica</t>
    </r>
    <r>
      <rPr>
        <sz val="10"/>
        <color rgb="FF000000"/>
        <rFont val="Arial"/>
        <family val="2"/>
      </rPr>
      <t xml:space="preserve">, probably </t>
    </r>
    <r>
      <rPr>
        <i/>
        <sz val="10"/>
        <color rgb="FF000000"/>
        <rFont val="Arial"/>
        <family val="2"/>
      </rPr>
      <t>melodia</t>
    </r>
    <r>
      <rPr>
        <sz val="10"/>
        <color rgb="FF00000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</si>
</sst>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0"/>
      <color rgb="FF000000"/>
      <name val="Arimo"/>
      <scheme val="minor"/>
    </font>
    <font>
      <b/>
      <sz val="22"/>
      <color rgb="FF000000"/>
      <name val="Arial"/>
      <family val="2"/>
    </font>
    <font>
      <sz val="10"/>
      <name val="Arimo"/>
    </font>
    <font>
      <sz val="10"/>
      <color rgb="FF000000"/>
      <name val="Arial"/>
      <family val="2"/>
    </font>
    <font>
      <sz val="10"/>
      <color rgb="FF000000"/>
      <name val="Arimo"/>
    </font>
    <font>
      <sz val="10"/>
      <color rgb="FFD9D9D9"/>
      <name val="Arimo"/>
    </font>
    <font>
      <sz val="15"/>
      <color rgb="FF000000"/>
      <name val="Arial"/>
      <family val="2"/>
    </font>
    <font>
      <sz val="12"/>
      <color rgb="FF000000"/>
      <name val="Arial"/>
      <family val="2"/>
    </font>
    <font>
      <sz val="10"/>
      <color rgb="FF2048FA"/>
      <name val="Arial"/>
      <family val="2"/>
    </font>
    <font>
      <sz val="12"/>
      <color theme="1"/>
      <name val="Arial"/>
      <family val="2"/>
    </font>
    <font>
      <i/>
      <sz val="12"/>
      <color theme="1"/>
      <name val="Arial"/>
      <family val="2"/>
    </font>
    <font>
      <b/>
      <sz val="14"/>
      <color theme="1"/>
      <name val="Arial"/>
      <family val="2"/>
    </font>
    <font>
      <sz val="10"/>
      <color theme="1"/>
      <name val="Arial"/>
      <family val="2"/>
    </font>
    <font>
      <sz val="10"/>
      <color rgb="FF000000"/>
      <name val="Arial"/>
      <family val="2"/>
    </font>
    <font>
      <sz val="10"/>
      <color rgb="FFFF00FF"/>
      <name val="Arial"/>
      <family val="2"/>
    </font>
    <font>
      <sz val="10"/>
      <color rgb="FFFF00FF"/>
      <name val="Arimo"/>
    </font>
    <font>
      <sz val="10"/>
      <color rgb="FFD9D9D9"/>
      <name val="Arial"/>
      <family val="2"/>
    </font>
    <font>
      <sz val="10"/>
      <color rgb="FFFF9900"/>
      <name val="Arial"/>
      <family val="2"/>
    </font>
    <font>
      <b/>
      <sz val="10"/>
      <color rgb="FF000000"/>
      <name val="Arial"/>
      <family val="2"/>
    </font>
    <font>
      <b/>
      <sz val="10"/>
      <color rgb="FFFF9900"/>
      <name val="Arial"/>
      <family val="2"/>
    </font>
    <font>
      <sz val="10"/>
      <color theme="1"/>
      <name val="Arimo"/>
    </font>
    <font>
      <sz val="10"/>
      <color rgb="FFA6A6A6"/>
      <name val="Arial"/>
      <family val="2"/>
    </font>
    <font>
      <i/>
      <sz val="10"/>
      <color rgb="FF000000"/>
      <name val="Arial"/>
      <family val="2"/>
    </font>
    <font>
      <sz val="10"/>
      <color rgb="FFFF0000"/>
      <name val="Arial"/>
      <family val="2"/>
    </font>
    <font>
      <sz val="10"/>
      <color rgb="FFA6A6A6"/>
      <name val="Arial"/>
      <family val="2"/>
    </font>
    <font>
      <i/>
      <sz val="9"/>
      <color rgb="FFA6A6A6"/>
      <name val="Arial"/>
      <family val="2"/>
    </font>
    <font>
      <sz val="9"/>
      <color rgb="FFA6A6A6"/>
      <name val="Arial"/>
      <family val="2"/>
    </font>
    <font>
      <u/>
      <sz val="10"/>
      <color rgb="FFA6A6A6"/>
      <name val="Arial"/>
      <family val="2"/>
    </font>
    <font>
      <i/>
      <sz val="10"/>
      <color rgb="FFFF0000"/>
      <name val="Arial"/>
      <family val="2"/>
    </font>
    <font>
      <sz val="10"/>
      <color theme="1"/>
      <name val="Arial"/>
      <family val="2"/>
    </font>
    <font>
      <i/>
      <sz val="10"/>
      <color theme="1"/>
      <name val="Arial"/>
      <family val="2"/>
    </font>
    <font>
      <sz val="9"/>
      <color rgb="FF000000"/>
      <name val="Arial"/>
      <family val="2"/>
    </font>
    <font>
      <sz val="10"/>
      <color rgb="FFFF0000"/>
      <name val="Arimo"/>
    </font>
    <font>
      <b/>
      <sz val="10"/>
      <color theme="1"/>
      <name val="Arial"/>
      <family val="2"/>
    </font>
    <font>
      <sz val="10"/>
      <color theme="1"/>
      <name val="Arimo"/>
    </font>
    <font>
      <sz val="11"/>
      <color rgb="FF000000"/>
      <name val="Calibri"/>
      <family val="2"/>
    </font>
    <font>
      <i/>
      <sz val="9"/>
      <color rgb="FF7F7F7F"/>
      <name val="Arial"/>
      <family val="2"/>
    </font>
    <font>
      <sz val="9"/>
      <color rgb="FFFF0000"/>
      <name val="Arial"/>
      <family val="2"/>
    </font>
    <font>
      <i/>
      <sz val="10"/>
      <color rgb="FF000000"/>
      <name val="Arial"/>
      <family val="2"/>
    </font>
    <font>
      <i/>
      <sz val="9"/>
      <color rgb="FFFF0000"/>
      <name val="Arial"/>
      <family val="2"/>
    </font>
    <font>
      <sz val="10"/>
      <color rgb="FFFF0000"/>
      <name val="Arimo"/>
    </font>
    <font>
      <sz val="10"/>
      <color rgb="FFA6A6A6"/>
      <name val="Arimo"/>
      <scheme val="minor"/>
    </font>
    <font>
      <sz val="10"/>
      <color rgb="FFA6A6A6"/>
      <name val="Arimo"/>
    </font>
    <font>
      <b/>
      <sz val="14"/>
      <color rgb="FF000000"/>
      <name val="Arial"/>
      <family val="2"/>
    </font>
    <font>
      <b/>
      <sz val="10"/>
      <color rgb="FF2749FF"/>
      <name val="Arial"/>
      <family val="2"/>
    </font>
    <font>
      <b/>
      <sz val="10"/>
      <color rgb="FF000000"/>
      <name val="Arial"/>
      <family val="2"/>
    </font>
    <font>
      <u/>
      <sz val="10"/>
      <color rgb="FF000000"/>
      <name val="Arial"/>
      <family val="2"/>
    </font>
    <font>
      <b/>
      <sz val="10"/>
      <color rgb="FF2749FF"/>
      <name val="Arial"/>
      <family val="2"/>
    </font>
    <font>
      <sz val="10"/>
      <color rgb="FF2749FF"/>
      <name val="Arial"/>
      <family val="2"/>
    </font>
    <font>
      <sz val="10"/>
      <color rgb="FFFB0007"/>
      <name val="Arial"/>
      <family val="2"/>
    </font>
    <font>
      <sz val="10"/>
      <color rgb="FFD9D9D9"/>
      <name val="Arimo"/>
    </font>
    <font>
      <b/>
      <sz val="10"/>
      <color rgb="FF2048FA"/>
      <name val="Arial"/>
      <family val="2"/>
    </font>
    <font>
      <b/>
      <sz val="12"/>
      <color theme="1"/>
      <name val="Arial"/>
      <family val="2"/>
    </font>
    <font>
      <u/>
      <sz val="10"/>
      <color rgb="FF1155CC"/>
      <name val="Arial"/>
      <family val="2"/>
    </font>
    <font>
      <sz val="4"/>
      <color rgb="FF000000"/>
      <name val="Arial"/>
      <family val="2"/>
    </font>
  </fonts>
  <fills count="8">
    <fill>
      <patternFill patternType="none"/>
    </fill>
    <fill>
      <patternFill patternType="gray125"/>
    </fill>
    <fill>
      <patternFill patternType="solid">
        <fgColor rgb="FFFFFFFF"/>
        <bgColor rgb="FFFFFFFF"/>
      </patternFill>
    </fill>
    <fill>
      <patternFill patternType="solid">
        <fgColor rgb="FF00B0F0"/>
        <bgColor rgb="FF00B0F0"/>
      </patternFill>
    </fill>
    <fill>
      <patternFill patternType="solid">
        <fgColor rgb="FFD2DAE4"/>
        <bgColor rgb="FFD2DAE4"/>
      </patternFill>
    </fill>
    <fill>
      <patternFill patternType="solid">
        <fgColor rgb="FF9FC5E8"/>
        <bgColor rgb="FF9FC5E8"/>
      </patternFill>
    </fill>
    <fill>
      <patternFill patternType="solid">
        <fgColor rgb="FFA4C2F4"/>
        <bgColor rgb="FFA4C2F4"/>
      </patternFill>
    </fill>
    <fill>
      <patternFill patternType="solid">
        <fgColor theme="0"/>
        <bgColor theme="0"/>
      </patternFill>
    </fill>
  </fills>
  <borders count="6">
    <border>
      <left/>
      <right/>
      <top/>
      <bottom/>
      <diagonal/>
    </border>
    <border>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right/>
      <top/>
      <bottom/>
      <diagonal/>
    </border>
  </borders>
  <cellStyleXfs count="1">
    <xf numFmtId="0" fontId="0" fillId="0" borderId="0"/>
  </cellStyleXfs>
  <cellXfs count="209">
    <xf numFmtId="0" fontId="0" fillId="0" borderId="0" xfId="0"/>
    <xf numFmtId="0" fontId="3" fillId="0" borderId="0" xfId="0" applyFont="1" applyAlignment="1">
      <alignment horizontal="left"/>
    </xf>
    <xf numFmtId="0" fontId="4" fillId="0" borderId="0" xfId="0" applyFont="1"/>
    <xf numFmtId="0" fontId="5" fillId="0" borderId="0" xfId="0" applyFont="1"/>
    <xf numFmtId="49" fontId="6" fillId="2" borderId="3" xfId="0" applyNumberFormat="1" applyFont="1" applyFill="1" applyBorder="1" applyAlignment="1">
      <alignment horizontal="left" vertical="top"/>
    </xf>
    <xf numFmtId="0" fontId="6" fillId="2" borderId="3" xfId="0" applyFont="1" applyFill="1" applyBorder="1" applyAlignment="1">
      <alignment horizontal="center" vertical="top"/>
    </xf>
    <xf numFmtId="49" fontId="7" fillId="2" borderId="3" xfId="0" applyNumberFormat="1" applyFont="1" applyFill="1" applyBorder="1" applyAlignment="1">
      <alignment horizontal="left" vertical="top"/>
    </xf>
    <xf numFmtId="49" fontId="8" fillId="2" borderId="3" xfId="0" applyNumberFormat="1" applyFont="1" applyFill="1" applyBorder="1" applyAlignment="1">
      <alignment horizontal="left" vertical="top"/>
    </xf>
    <xf numFmtId="49" fontId="3" fillId="2" borderId="3" xfId="0" applyNumberFormat="1" applyFont="1" applyFill="1" applyBorder="1" applyAlignment="1">
      <alignment horizontal="left" vertical="top"/>
    </xf>
    <xf numFmtId="49" fontId="11" fillId="2" borderId="3" xfId="0" applyNumberFormat="1" applyFont="1" applyFill="1" applyBorder="1" applyAlignment="1">
      <alignment vertical="center"/>
    </xf>
    <xf numFmtId="49" fontId="12" fillId="2" borderId="3" xfId="0" applyNumberFormat="1" applyFont="1" applyFill="1" applyBorder="1" applyAlignment="1">
      <alignment vertical="top"/>
    </xf>
    <xf numFmtId="0" fontId="13" fillId="2" borderId="3" xfId="0" applyFont="1" applyFill="1" applyBorder="1" applyAlignment="1">
      <alignment horizontal="center" vertical="top"/>
    </xf>
    <xf numFmtId="49" fontId="13" fillId="2" borderId="3" xfId="0" applyNumberFormat="1" applyFont="1" applyFill="1" applyBorder="1" applyAlignment="1">
      <alignment vertical="top"/>
    </xf>
    <xf numFmtId="0" fontId="14" fillId="0" borderId="0" xfId="0" applyFont="1" applyAlignment="1">
      <alignment horizontal="left"/>
    </xf>
    <xf numFmtId="0" fontId="15" fillId="0" borderId="0" xfId="0" applyFont="1"/>
    <xf numFmtId="49" fontId="8" fillId="2" borderId="3" xfId="0" applyNumberFormat="1" applyFont="1" applyFill="1" applyBorder="1" applyAlignment="1">
      <alignment horizontal="left"/>
    </xf>
    <xf numFmtId="49" fontId="8" fillId="2" borderId="1" xfId="0" applyNumberFormat="1" applyFont="1" applyFill="1" applyBorder="1" applyAlignment="1">
      <alignment horizontal="center"/>
    </xf>
    <xf numFmtId="49" fontId="8" fillId="0" borderId="0" xfId="0" applyNumberFormat="1" applyFont="1" applyAlignment="1">
      <alignment horizontal="left"/>
    </xf>
    <xf numFmtId="0" fontId="8" fillId="2" borderId="0" xfId="0" applyFont="1" applyFill="1" applyAlignment="1">
      <alignment wrapText="1"/>
    </xf>
    <xf numFmtId="0" fontId="16" fillId="0" borderId="0" xfId="0" applyFont="1"/>
    <xf numFmtId="49" fontId="4" fillId="0" borderId="0" xfId="0" applyNumberFormat="1" applyFont="1"/>
    <xf numFmtId="49" fontId="3" fillId="2" borderId="3" xfId="0" applyNumberFormat="1" applyFont="1" applyFill="1" applyBorder="1" applyAlignment="1">
      <alignment horizontal="center"/>
    </xf>
    <xf numFmtId="0" fontId="3" fillId="2" borderId="3" xfId="0" applyFont="1" applyFill="1" applyBorder="1" applyAlignment="1">
      <alignment horizontal="center" wrapText="1"/>
    </xf>
    <xf numFmtId="0" fontId="17" fillId="2" borderId="3" xfId="0" applyFont="1" applyFill="1" applyBorder="1" applyAlignment="1">
      <alignment horizontal="center" wrapText="1"/>
    </xf>
    <xf numFmtId="0" fontId="18" fillId="2" borderId="3" xfId="0" applyFont="1" applyFill="1" applyBorder="1" applyAlignment="1">
      <alignment horizontal="center"/>
    </xf>
    <xf numFmtId="0" fontId="19" fillId="0" borderId="0" xfId="0" applyFont="1" applyAlignment="1">
      <alignment horizontal="left"/>
    </xf>
    <xf numFmtId="49" fontId="19" fillId="0" borderId="0" xfId="0" applyNumberFormat="1" applyFont="1" applyAlignment="1">
      <alignment horizontal="left"/>
    </xf>
    <xf numFmtId="0" fontId="3" fillId="2" borderId="3" xfId="0" applyFont="1" applyFill="1" applyBorder="1" applyAlignment="1">
      <alignment horizontal="left"/>
    </xf>
    <xf numFmtId="0" fontId="20" fillId="0" borderId="0" xfId="0" applyFont="1"/>
    <xf numFmtId="0" fontId="21" fillId="0" borderId="0" xfId="0" applyFont="1"/>
    <xf numFmtId="0" fontId="21" fillId="0" borderId="0" xfId="0" applyFont="1" applyAlignment="1">
      <alignment horizontal="right"/>
    </xf>
    <xf numFmtId="0" fontId="16" fillId="3" borderId="0" xfId="0" applyFont="1" applyFill="1"/>
    <xf numFmtId="0" fontId="21" fillId="3" borderId="0" xfId="0" applyFont="1" applyFill="1"/>
    <xf numFmtId="0" fontId="3" fillId="4" borderId="3" xfId="0" applyFont="1" applyFill="1" applyBorder="1" applyAlignment="1">
      <alignment horizontal="center" vertical="top" wrapText="1"/>
    </xf>
    <xf numFmtId="0" fontId="18" fillId="4" borderId="3" xfId="0" applyFont="1" applyFill="1" applyBorder="1" applyAlignment="1">
      <alignment horizontal="center" vertical="center"/>
    </xf>
    <xf numFmtId="0" fontId="18" fillId="4" borderId="3" xfId="0" applyFont="1" applyFill="1" applyBorder="1" applyAlignment="1">
      <alignment horizontal="left" vertical="center"/>
    </xf>
    <xf numFmtId="49" fontId="18" fillId="4" borderId="3" xfId="0" applyNumberFormat="1" applyFont="1" applyFill="1" applyBorder="1" applyAlignment="1">
      <alignment horizontal="left" vertical="center"/>
    </xf>
    <xf numFmtId="0" fontId="3" fillId="2" borderId="3" xfId="0"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13" fillId="0" borderId="0" xfId="0" applyFont="1" applyAlignment="1">
      <alignment horizontal="center"/>
    </xf>
    <xf numFmtId="0" fontId="22" fillId="2" borderId="3" xfId="0" applyFont="1" applyFill="1" applyBorder="1" applyAlignment="1">
      <alignment horizontal="left" vertical="center"/>
    </xf>
    <xf numFmtId="49" fontId="3" fillId="2" borderId="3" xfId="0" applyNumberFormat="1" applyFont="1" applyFill="1" applyBorder="1" applyAlignment="1">
      <alignment horizontal="left" vertical="center"/>
    </xf>
    <xf numFmtId="0" fontId="23" fillId="2" borderId="3" xfId="0" applyFont="1" applyFill="1" applyBorder="1" applyAlignment="1">
      <alignment horizontal="left" vertical="center"/>
    </xf>
    <xf numFmtId="0" fontId="24" fillId="0" borderId="0" xfId="0" applyFont="1" applyAlignment="1">
      <alignment horizontal="center" vertical="center"/>
    </xf>
    <xf numFmtId="0" fontId="25" fillId="2" borderId="3" xfId="0" applyFont="1" applyFill="1" applyBorder="1" applyAlignment="1">
      <alignment horizontal="left" vertical="center"/>
    </xf>
    <xf numFmtId="49" fontId="26" fillId="2" borderId="3" xfId="0" applyNumberFormat="1" applyFont="1" applyFill="1" applyBorder="1" applyAlignment="1">
      <alignment horizontal="left" vertical="center"/>
    </xf>
    <xf numFmtId="49" fontId="24" fillId="0" borderId="0" xfId="0" applyNumberFormat="1" applyFont="1" applyAlignment="1">
      <alignment horizontal="left" vertical="center"/>
    </xf>
    <xf numFmtId="0" fontId="23" fillId="2" borderId="0" xfId="0" applyFont="1" applyFill="1" applyAlignment="1">
      <alignment horizontal="left" vertical="center"/>
    </xf>
    <xf numFmtId="0" fontId="3" fillId="2" borderId="3" xfId="0" applyFont="1" applyFill="1" applyBorder="1" applyAlignment="1">
      <alignment horizontal="center" vertical="center"/>
    </xf>
    <xf numFmtId="0" fontId="3" fillId="2" borderId="3" xfId="0" applyFont="1" applyFill="1" applyBorder="1" applyAlignment="1">
      <alignment horizontal="left" vertical="center"/>
    </xf>
    <xf numFmtId="49" fontId="23" fillId="2" borderId="3" xfId="0" applyNumberFormat="1" applyFont="1" applyFill="1" applyBorder="1" applyAlignment="1">
      <alignment horizontal="left" vertical="center"/>
    </xf>
    <xf numFmtId="0" fontId="24" fillId="2" borderId="3" xfId="0" applyFont="1" applyFill="1" applyBorder="1" applyAlignment="1">
      <alignment horizontal="center" vertical="center"/>
    </xf>
    <xf numFmtId="0" fontId="27" fillId="2" borderId="3" xfId="0" applyFont="1" applyFill="1" applyBorder="1" applyAlignment="1">
      <alignment horizontal="center" vertical="center"/>
    </xf>
    <xf numFmtId="49" fontId="26" fillId="2" borderId="0" xfId="0" applyNumberFormat="1" applyFont="1" applyFill="1" applyAlignment="1">
      <alignment horizontal="left" vertical="center"/>
    </xf>
    <xf numFmtId="0" fontId="3" fillId="2" borderId="0" xfId="0" applyFont="1" applyFill="1" applyAlignment="1">
      <alignment horizontal="left" vertical="center"/>
    </xf>
    <xf numFmtId="49" fontId="3" fillId="0" borderId="0" xfId="0" applyNumberFormat="1" applyFont="1" applyAlignment="1">
      <alignment horizontal="left" vertical="center"/>
    </xf>
    <xf numFmtId="0" fontId="13" fillId="0" borderId="0" xfId="0" applyFont="1"/>
    <xf numFmtId="0" fontId="23" fillId="2" borderId="3" xfId="0" applyFont="1" applyFill="1" applyBorder="1" applyAlignment="1">
      <alignment horizontal="center" vertical="center" wrapText="1"/>
    </xf>
    <xf numFmtId="0" fontId="23" fillId="2" borderId="3" xfId="0" applyFont="1" applyFill="1" applyBorder="1" applyAlignment="1">
      <alignment horizontal="center" vertical="center"/>
    </xf>
    <xf numFmtId="0" fontId="28" fillId="2" borderId="3" xfId="0" applyFont="1" applyFill="1" applyBorder="1" applyAlignment="1">
      <alignment horizontal="left" vertical="center"/>
    </xf>
    <xf numFmtId="0" fontId="24" fillId="2" borderId="3" xfId="0" applyFont="1" applyFill="1" applyBorder="1" applyAlignment="1">
      <alignment horizontal="left" vertical="center"/>
    </xf>
    <xf numFmtId="49" fontId="23" fillId="2" borderId="3" xfId="0" applyNumberFormat="1" applyFont="1" applyFill="1" applyBorder="1" applyAlignment="1">
      <alignment horizontal="center" vertical="center" wrapText="1"/>
    </xf>
    <xf numFmtId="49" fontId="23" fillId="2" borderId="3" xfId="0" applyNumberFormat="1" applyFont="1" applyFill="1" applyBorder="1" applyAlignment="1">
      <alignment horizontal="center" vertical="center"/>
    </xf>
    <xf numFmtId="49" fontId="26" fillId="2" borderId="3" xfId="0" applyNumberFormat="1" applyFont="1" applyFill="1" applyBorder="1" applyAlignment="1">
      <alignment vertical="center"/>
    </xf>
    <xf numFmtId="0" fontId="23" fillId="0" borderId="0" xfId="0" applyFont="1" applyAlignment="1">
      <alignment horizontal="left"/>
    </xf>
    <xf numFmtId="0" fontId="25" fillId="0" borderId="0" xfId="0" applyFont="1" applyAlignment="1">
      <alignment horizontal="left" vertical="center"/>
    </xf>
    <xf numFmtId="49" fontId="3" fillId="2" borderId="3" xfId="0" applyNumberFormat="1" applyFont="1" applyFill="1" applyBorder="1" applyAlignment="1">
      <alignment horizontal="center" vertical="center"/>
    </xf>
    <xf numFmtId="0" fontId="24" fillId="2" borderId="3" xfId="0" applyFont="1" applyFill="1" applyBorder="1" applyAlignment="1">
      <alignment horizontal="center" vertical="center" wrapText="1"/>
    </xf>
    <xf numFmtId="0" fontId="22" fillId="0" borderId="0" xfId="0" applyFont="1" applyAlignment="1">
      <alignment horizontal="left" vertical="center"/>
    </xf>
    <xf numFmtId="49" fontId="26" fillId="0" borderId="0" xfId="0" applyNumberFormat="1" applyFont="1" applyAlignment="1">
      <alignment vertical="center"/>
    </xf>
    <xf numFmtId="49" fontId="26" fillId="0" borderId="0" xfId="0" applyNumberFormat="1" applyFont="1" applyAlignment="1">
      <alignment horizontal="left" vertical="center"/>
    </xf>
    <xf numFmtId="0" fontId="3" fillId="4" borderId="3" xfId="0" applyFont="1" applyFill="1" applyBorder="1" applyAlignment="1">
      <alignment horizontal="center" vertical="center" wrapText="1"/>
    </xf>
    <xf numFmtId="49" fontId="24" fillId="2" borderId="3" xfId="0" applyNumberFormat="1" applyFont="1" applyFill="1" applyBorder="1" applyAlignment="1">
      <alignment horizontal="center" vertical="center"/>
    </xf>
    <xf numFmtId="49" fontId="24" fillId="2" borderId="3" xfId="0" applyNumberFormat="1" applyFont="1" applyFill="1" applyBorder="1" applyAlignment="1">
      <alignment horizontal="center" vertical="center" wrapText="1"/>
    </xf>
    <xf numFmtId="49" fontId="3" fillId="0" borderId="0" xfId="0" applyNumberFormat="1" applyFont="1" applyAlignment="1">
      <alignment horizontal="center" vertical="center" wrapText="1"/>
    </xf>
    <xf numFmtId="49" fontId="3" fillId="2" borderId="3" xfId="0" applyNumberFormat="1" applyFont="1" applyFill="1" applyBorder="1" applyAlignment="1">
      <alignment vertical="center"/>
    </xf>
    <xf numFmtId="0" fontId="3" fillId="0" borderId="0" xfId="0" applyFont="1" applyAlignment="1">
      <alignment vertical="center" wrapText="1"/>
    </xf>
    <xf numFmtId="0" fontId="24" fillId="0" borderId="0" xfId="0" applyFont="1" applyAlignment="1">
      <alignment horizontal="left"/>
    </xf>
    <xf numFmtId="0" fontId="21" fillId="0" borderId="4" xfId="0" applyFont="1" applyBorder="1"/>
    <xf numFmtId="0" fontId="24" fillId="2" borderId="3" xfId="0" applyFont="1" applyFill="1" applyBorder="1" applyAlignment="1">
      <alignment vertical="center"/>
    </xf>
    <xf numFmtId="0" fontId="3" fillId="2" borderId="3" xfId="0" applyFont="1" applyFill="1" applyBorder="1" applyAlignment="1">
      <alignment vertical="center"/>
    </xf>
    <xf numFmtId="0" fontId="24" fillId="2" borderId="0" xfId="0" applyFont="1" applyFill="1" applyAlignment="1">
      <alignment horizontal="left" vertical="center"/>
    </xf>
    <xf numFmtId="49" fontId="29" fillId="2" borderId="3" xfId="0" applyNumberFormat="1" applyFont="1" applyFill="1" applyBorder="1" applyAlignment="1">
      <alignment horizontal="left" vertical="center"/>
    </xf>
    <xf numFmtId="0" fontId="3" fillId="2" borderId="3" xfId="0" applyFont="1" applyFill="1" applyBorder="1" applyAlignment="1">
      <alignment horizontal="center" vertical="top"/>
    </xf>
    <xf numFmtId="0" fontId="23" fillId="2" borderId="3" xfId="0" applyFont="1" applyFill="1" applyBorder="1" applyAlignment="1">
      <alignment vertical="center"/>
    </xf>
    <xf numFmtId="0" fontId="3" fillId="2" borderId="0" xfId="0" applyFont="1" applyFill="1" applyAlignment="1">
      <alignment horizontal="center" vertical="center"/>
    </xf>
    <xf numFmtId="0" fontId="30" fillId="2" borderId="3" xfId="0" applyFont="1" applyFill="1" applyBorder="1" applyAlignment="1">
      <alignment horizontal="left" vertical="center"/>
    </xf>
    <xf numFmtId="0" fontId="31" fillId="2" borderId="3" xfId="0" applyFont="1" applyFill="1" applyBorder="1" applyAlignment="1">
      <alignment horizontal="left" vertical="center"/>
    </xf>
    <xf numFmtId="49" fontId="24" fillId="2" borderId="3" xfId="0" applyNumberFormat="1" applyFont="1" applyFill="1" applyBorder="1" applyAlignment="1">
      <alignment horizontal="left" vertical="center"/>
    </xf>
    <xf numFmtId="0" fontId="32" fillId="0" borderId="0" xfId="0" applyFont="1"/>
    <xf numFmtId="0" fontId="24" fillId="2" borderId="3" xfId="0" applyFont="1" applyFill="1" applyBorder="1" applyAlignment="1">
      <alignment horizontal="left" vertical="center" wrapText="1"/>
    </xf>
    <xf numFmtId="0" fontId="12" fillId="0" borderId="0" xfId="0" applyFont="1"/>
    <xf numFmtId="49" fontId="26" fillId="2" borderId="3" xfId="0" applyNumberFormat="1" applyFont="1" applyFill="1" applyBorder="1" applyAlignment="1">
      <alignment horizontal="left" vertical="center" wrapText="1"/>
    </xf>
    <xf numFmtId="49" fontId="3" fillId="2" borderId="0" xfId="0" applyNumberFormat="1" applyFont="1" applyFill="1" applyAlignment="1">
      <alignment horizontal="center" vertical="center" wrapText="1"/>
    </xf>
    <xf numFmtId="0" fontId="24" fillId="2" borderId="0" xfId="0" applyFont="1" applyFill="1" applyAlignment="1">
      <alignment horizontal="center" vertical="center" wrapText="1"/>
    </xf>
    <xf numFmtId="0" fontId="3" fillId="4" borderId="3" xfId="0" applyFont="1" applyFill="1" applyBorder="1" applyAlignment="1">
      <alignment vertical="center" wrapText="1"/>
    </xf>
    <xf numFmtId="0" fontId="3" fillId="0" borderId="0" xfId="0" applyFont="1" applyAlignment="1">
      <alignment horizontal="center" vertical="center" wrapText="1"/>
    </xf>
    <xf numFmtId="49" fontId="33" fillId="4" borderId="3" xfId="0" applyNumberFormat="1" applyFont="1" applyFill="1" applyBorder="1" applyAlignment="1">
      <alignment horizontal="left" vertical="center"/>
    </xf>
    <xf numFmtId="49" fontId="26" fillId="2" borderId="3" xfId="0" applyNumberFormat="1" applyFont="1" applyFill="1" applyBorder="1" applyAlignment="1">
      <alignment vertical="center" wrapText="1"/>
    </xf>
    <xf numFmtId="0" fontId="30" fillId="0" borderId="0" xfId="0" applyFont="1" applyAlignment="1">
      <alignment horizontal="left" vertical="center"/>
    </xf>
    <xf numFmtId="0" fontId="34" fillId="0" borderId="0" xfId="0" applyFont="1"/>
    <xf numFmtId="0" fontId="30" fillId="2" borderId="3" xfId="0" applyFont="1" applyFill="1" applyBorder="1" applyAlignment="1">
      <alignment vertical="center"/>
    </xf>
    <xf numFmtId="49" fontId="29" fillId="2" borderId="3" xfId="0" applyNumberFormat="1" applyFont="1" applyFill="1" applyBorder="1" applyAlignment="1">
      <alignment vertical="center"/>
    </xf>
    <xf numFmtId="49" fontId="3" fillId="2" borderId="3" xfId="0" applyNumberFormat="1" applyFont="1" applyFill="1" applyBorder="1" applyAlignment="1">
      <alignment horizontal="center" vertical="top" wrapText="1"/>
    </xf>
    <xf numFmtId="49" fontId="23" fillId="2" borderId="3" xfId="0" applyNumberFormat="1" applyFont="1" applyFill="1" applyBorder="1" applyAlignment="1">
      <alignment horizontal="center" vertical="top"/>
    </xf>
    <xf numFmtId="0" fontId="22" fillId="2" borderId="3" xfId="0" applyFont="1" applyFill="1" applyBorder="1" applyAlignment="1">
      <alignment horizontal="left" vertical="top"/>
    </xf>
    <xf numFmtId="49" fontId="3" fillId="2" borderId="3" xfId="0" applyNumberFormat="1" applyFont="1" applyFill="1" applyBorder="1" applyAlignment="1">
      <alignment horizontal="left" vertical="top" wrapText="1"/>
    </xf>
    <xf numFmtId="0" fontId="3" fillId="2" borderId="3" xfId="0" applyFont="1" applyFill="1" applyBorder="1" applyAlignment="1">
      <alignment vertical="top"/>
    </xf>
    <xf numFmtId="0" fontId="21" fillId="5" borderId="0" xfId="0" applyFont="1" applyFill="1"/>
    <xf numFmtId="0" fontId="35" fillId="6" borderId="0" xfId="0" applyFont="1" applyFill="1" applyAlignment="1">
      <alignment horizontal="right" vertical="top"/>
    </xf>
    <xf numFmtId="49" fontId="18" fillId="4" borderId="3" xfId="0" applyNumberFormat="1" applyFont="1" applyFill="1" applyBorder="1" applyAlignment="1">
      <alignment horizontal="center" vertical="center"/>
    </xf>
    <xf numFmtId="49" fontId="23" fillId="0" borderId="0" xfId="0" applyNumberFormat="1" applyFont="1" applyAlignment="1">
      <alignment horizontal="center" vertical="center" wrapText="1"/>
    </xf>
    <xf numFmtId="0" fontId="36" fillId="2" borderId="3" xfId="0" applyFont="1" applyFill="1" applyBorder="1" applyAlignment="1">
      <alignment horizontal="left" vertical="center"/>
    </xf>
    <xf numFmtId="49" fontId="37" fillId="2" borderId="3" xfId="0" applyNumberFormat="1" applyFont="1" applyFill="1" applyBorder="1" applyAlignment="1">
      <alignment horizontal="left" vertical="center"/>
    </xf>
    <xf numFmtId="49" fontId="3" fillId="7" borderId="3" xfId="0" applyNumberFormat="1" applyFont="1" applyFill="1" applyBorder="1" applyAlignment="1">
      <alignment horizontal="left" vertical="center"/>
    </xf>
    <xf numFmtId="0" fontId="18" fillId="4" borderId="0" xfId="0" applyFont="1" applyFill="1" applyAlignment="1">
      <alignment horizontal="left" vertical="center"/>
    </xf>
    <xf numFmtId="49" fontId="18" fillId="4" borderId="0" xfId="0" applyNumberFormat="1" applyFont="1" applyFill="1" applyAlignment="1">
      <alignment horizontal="left" vertical="center"/>
    </xf>
    <xf numFmtId="0" fontId="3" fillId="0" borderId="0" xfId="0" applyFont="1" applyAlignment="1">
      <alignment horizontal="left" vertical="center"/>
    </xf>
    <xf numFmtId="0" fontId="30" fillId="2" borderId="3" xfId="0" applyFont="1" applyFill="1" applyBorder="1" applyAlignment="1">
      <alignment horizontal="left" vertical="center" wrapText="1"/>
    </xf>
    <xf numFmtId="49" fontId="29" fillId="2" borderId="3" xfId="0" applyNumberFormat="1" applyFont="1" applyFill="1" applyBorder="1" applyAlignment="1">
      <alignment horizontal="left" vertical="center" wrapText="1"/>
    </xf>
    <xf numFmtId="0" fontId="36" fillId="0" borderId="0" xfId="0" applyFont="1" applyAlignment="1">
      <alignment horizontal="left" vertical="center"/>
    </xf>
    <xf numFmtId="49" fontId="31" fillId="2" borderId="3" xfId="0" applyNumberFormat="1" applyFont="1" applyFill="1" applyBorder="1" applyAlignment="1">
      <alignment horizontal="left" vertical="center"/>
    </xf>
    <xf numFmtId="0" fontId="38" fillId="0" borderId="0" xfId="0" applyFont="1" applyAlignment="1">
      <alignment vertical="center"/>
    </xf>
    <xf numFmtId="0" fontId="3" fillId="2" borderId="3" xfId="0" applyFont="1" applyFill="1" applyBorder="1" applyAlignment="1">
      <alignment vertical="center" wrapText="1"/>
    </xf>
    <xf numFmtId="0" fontId="39" fillId="0" borderId="0" xfId="0" applyFont="1" applyAlignment="1">
      <alignment horizontal="left" vertical="center"/>
    </xf>
    <xf numFmtId="0" fontId="24" fillId="2" borderId="0" xfId="0" applyFont="1" applyFill="1" applyAlignment="1">
      <alignment horizontal="center" vertical="center"/>
    </xf>
    <xf numFmtId="49" fontId="26" fillId="0" borderId="0" xfId="0" applyNumberFormat="1" applyFont="1" applyAlignment="1">
      <alignment horizontal="left" vertical="center" wrapText="1"/>
    </xf>
    <xf numFmtId="0" fontId="40" fillId="0" borderId="0" xfId="0" applyFont="1"/>
    <xf numFmtId="0" fontId="3" fillId="0" borderId="0" xfId="0" applyFont="1" applyAlignment="1">
      <alignment horizontal="center"/>
    </xf>
    <xf numFmtId="49" fontId="3" fillId="7" borderId="3" xfId="0" applyNumberFormat="1" applyFont="1" applyFill="1" applyBorder="1" applyAlignment="1">
      <alignment horizontal="center" vertical="center" wrapText="1"/>
    </xf>
    <xf numFmtId="0" fontId="24" fillId="7" borderId="3" xfId="0" applyFont="1" applyFill="1" applyBorder="1" applyAlignment="1">
      <alignment horizontal="center" vertical="center"/>
    </xf>
    <xf numFmtId="0" fontId="25" fillId="7" borderId="0" xfId="0" applyFont="1" applyFill="1" applyAlignment="1">
      <alignment horizontal="left" vertical="center"/>
    </xf>
    <xf numFmtId="49" fontId="26" fillId="7" borderId="3" xfId="0" applyNumberFormat="1" applyFont="1" applyFill="1" applyBorder="1" applyAlignment="1">
      <alignment horizontal="left" vertical="center"/>
    </xf>
    <xf numFmtId="49" fontId="26" fillId="7" borderId="3" xfId="0" applyNumberFormat="1" applyFont="1" applyFill="1" applyBorder="1" applyAlignment="1">
      <alignment horizontal="left" vertical="center" wrapText="1"/>
    </xf>
    <xf numFmtId="0" fontId="24" fillId="7" borderId="3" xfId="0" applyFont="1" applyFill="1" applyBorder="1" applyAlignment="1">
      <alignment horizontal="left" vertical="center"/>
    </xf>
    <xf numFmtId="0" fontId="35" fillId="6" borderId="4" xfId="0" applyFont="1" applyFill="1" applyBorder="1" applyAlignment="1">
      <alignment horizontal="right" vertical="top"/>
    </xf>
    <xf numFmtId="0" fontId="31" fillId="2" borderId="3" xfId="0" applyFont="1" applyFill="1" applyBorder="1" applyAlignment="1">
      <alignment vertical="center" wrapText="1"/>
    </xf>
    <xf numFmtId="0" fontId="41" fillId="0" borderId="0" xfId="0" applyFont="1"/>
    <xf numFmtId="0" fontId="42" fillId="0" borderId="0" xfId="0" applyFont="1"/>
    <xf numFmtId="49" fontId="42" fillId="0" borderId="0" xfId="0" applyNumberFormat="1" applyFont="1"/>
    <xf numFmtId="49" fontId="18" fillId="4" borderId="3" xfId="0" applyNumberFormat="1" applyFont="1" applyFill="1" applyBorder="1" applyAlignment="1">
      <alignment horizontal="right" vertical="center"/>
    </xf>
    <xf numFmtId="0" fontId="18" fillId="4" borderId="3" xfId="0" applyFont="1" applyFill="1" applyBorder="1" applyAlignment="1">
      <alignment horizontal="left" vertical="center" wrapText="1"/>
    </xf>
    <xf numFmtId="49" fontId="13" fillId="2" borderId="0" xfId="0" applyNumberFormat="1" applyFont="1" applyFill="1"/>
    <xf numFmtId="0" fontId="13" fillId="2" borderId="0" xfId="0" applyFont="1" applyFill="1"/>
    <xf numFmtId="49" fontId="3" fillId="0" borderId="0" xfId="0" applyNumberFormat="1" applyFont="1" applyAlignment="1">
      <alignment horizontal="center" vertical="center"/>
    </xf>
    <xf numFmtId="49" fontId="3" fillId="2" borderId="0" xfId="0" applyNumberFormat="1" applyFont="1" applyFill="1" applyAlignment="1">
      <alignment horizontal="center" vertical="center"/>
    </xf>
    <xf numFmtId="49" fontId="22" fillId="2" borderId="0" xfId="0" applyNumberFormat="1" applyFont="1" applyFill="1" applyAlignment="1">
      <alignment vertical="center"/>
    </xf>
    <xf numFmtId="49" fontId="3" fillId="2" borderId="0" xfId="0" applyNumberFormat="1" applyFont="1" applyFill="1" applyAlignment="1">
      <alignment vertical="center"/>
    </xf>
    <xf numFmtId="0" fontId="3" fillId="2" borderId="0" xfId="0" applyFont="1" applyFill="1" applyAlignment="1">
      <alignment vertical="center"/>
    </xf>
    <xf numFmtId="0" fontId="31" fillId="2" borderId="0" xfId="0" applyFont="1" applyFill="1" applyAlignment="1">
      <alignment vertical="center"/>
    </xf>
    <xf numFmtId="0" fontId="3" fillId="2" borderId="0" xfId="0" applyFont="1" applyFill="1" applyAlignment="1">
      <alignment horizontal="center" wrapText="1"/>
    </xf>
    <xf numFmtId="0" fontId="17" fillId="2" borderId="0" xfId="0" applyFont="1" applyFill="1" applyAlignment="1">
      <alignment horizontal="center" wrapText="1"/>
    </xf>
    <xf numFmtId="0" fontId="18" fillId="2" borderId="0" xfId="0" applyFont="1" applyFill="1" applyAlignment="1">
      <alignment horizontal="center"/>
    </xf>
    <xf numFmtId="0" fontId="3" fillId="2" borderId="0" xfId="0" applyFont="1" applyFill="1" applyAlignment="1">
      <alignment horizontal="left"/>
    </xf>
    <xf numFmtId="49" fontId="22" fillId="0" borderId="0" xfId="0" applyNumberFormat="1" applyFont="1" applyAlignment="1">
      <alignment vertical="center"/>
    </xf>
    <xf numFmtId="0" fontId="37" fillId="2" borderId="0" xfId="0" applyFont="1" applyFill="1" applyAlignment="1">
      <alignment vertical="center"/>
    </xf>
    <xf numFmtId="49" fontId="18" fillId="2" borderId="3" xfId="0" applyNumberFormat="1" applyFont="1" applyFill="1" applyBorder="1" applyAlignment="1">
      <alignment horizontal="center"/>
    </xf>
    <xf numFmtId="49" fontId="3" fillId="2" borderId="0" xfId="0" applyNumberFormat="1" applyFont="1" applyFill="1" applyAlignment="1">
      <alignment vertical="center" wrapText="1"/>
    </xf>
    <xf numFmtId="49" fontId="22" fillId="2" borderId="0" xfId="0" applyNumberFormat="1" applyFont="1" applyFill="1" applyAlignment="1">
      <alignment vertical="center" wrapText="1"/>
    </xf>
    <xf numFmtId="0" fontId="3" fillId="2" borderId="0" xfId="0" applyFont="1" applyFill="1" applyAlignment="1">
      <alignment vertical="center" wrapText="1"/>
    </xf>
    <xf numFmtId="0" fontId="31" fillId="2" borderId="0" xfId="0" applyFont="1" applyFill="1" applyAlignment="1">
      <alignment vertical="center" wrapText="1"/>
    </xf>
    <xf numFmtId="49" fontId="22" fillId="0" borderId="0" xfId="0" applyNumberFormat="1" applyFont="1" applyAlignment="1">
      <alignment vertical="center" wrapText="1"/>
    </xf>
    <xf numFmtId="49" fontId="23" fillId="2" borderId="0" xfId="0" applyNumberFormat="1" applyFont="1" applyFill="1" applyAlignment="1">
      <alignment vertical="center" wrapText="1"/>
    </xf>
    <xf numFmtId="49" fontId="28" fillId="2" borderId="0" xfId="0" applyNumberFormat="1" applyFont="1" applyFill="1" applyAlignment="1">
      <alignment vertical="center" wrapText="1"/>
    </xf>
    <xf numFmtId="0" fontId="23" fillId="2" borderId="0" xfId="0" applyFont="1" applyFill="1" applyAlignment="1">
      <alignment vertical="center" wrapText="1"/>
    </xf>
    <xf numFmtId="0" fontId="37" fillId="2" borderId="0" xfId="0" applyFont="1" applyFill="1" applyAlignment="1">
      <alignment vertical="center" wrapText="1"/>
    </xf>
    <xf numFmtId="0" fontId="22" fillId="2" borderId="0" xfId="0" applyFont="1" applyFill="1" applyAlignment="1">
      <alignment vertical="center" wrapText="1"/>
    </xf>
    <xf numFmtId="0" fontId="23" fillId="0" borderId="0" xfId="0" applyFont="1" applyAlignment="1">
      <alignment horizontal="center" vertical="center" wrapText="1"/>
    </xf>
    <xf numFmtId="0" fontId="22" fillId="0" borderId="0" xfId="0" applyFont="1" applyAlignment="1">
      <alignment vertical="center" wrapText="1"/>
    </xf>
    <xf numFmtId="0" fontId="28" fillId="2" borderId="0" xfId="0" applyFont="1" applyFill="1" applyAlignment="1">
      <alignment vertical="center" wrapText="1"/>
    </xf>
    <xf numFmtId="49" fontId="3" fillId="0" borderId="0" xfId="0" applyNumberFormat="1" applyFont="1" applyAlignment="1">
      <alignment vertical="center"/>
    </xf>
    <xf numFmtId="0" fontId="3" fillId="4" borderId="1" xfId="0" applyFont="1" applyFill="1" applyBorder="1" applyAlignment="1">
      <alignment horizontal="center" vertical="center" wrapText="1"/>
    </xf>
    <xf numFmtId="49" fontId="18" fillId="4" borderId="0" xfId="0" applyNumberFormat="1" applyFont="1" applyFill="1" applyAlignment="1">
      <alignment horizontal="center" vertical="center"/>
    </xf>
    <xf numFmtId="49" fontId="18" fillId="4" borderId="5" xfId="0" applyNumberFormat="1" applyFont="1" applyFill="1" applyBorder="1" applyAlignment="1">
      <alignment horizontal="left" vertical="center"/>
    </xf>
    <xf numFmtId="0" fontId="23" fillId="0" borderId="0" xfId="0" applyFont="1" applyAlignment="1">
      <alignment vertical="center" wrapText="1"/>
    </xf>
    <xf numFmtId="0" fontId="28" fillId="0" borderId="0" xfId="0" applyFont="1" applyAlignment="1">
      <alignment vertical="center" wrapText="1"/>
    </xf>
    <xf numFmtId="0" fontId="3" fillId="0" borderId="0" xfId="0" applyFont="1"/>
    <xf numFmtId="0" fontId="44" fillId="0" borderId="0" xfId="0" applyFont="1"/>
    <xf numFmtId="0" fontId="45" fillId="0" borderId="0" xfId="0" applyFont="1" applyAlignment="1">
      <alignment horizontal="center"/>
    </xf>
    <xf numFmtId="0" fontId="18" fillId="0" borderId="0" xfId="0" applyFont="1"/>
    <xf numFmtId="0" fontId="3" fillId="0" borderId="0" xfId="0" applyFont="1" applyAlignment="1">
      <alignment wrapText="1"/>
    </xf>
    <xf numFmtId="0" fontId="18" fillId="0" borderId="0" xfId="0" applyFont="1" applyAlignment="1">
      <alignment wrapText="1"/>
    </xf>
    <xf numFmtId="0" fontId="50" fillId="0" borderId="0" xfId="0" applyFont="1"/>
    <xf numFmtId="0" fontId="3" fillId="0" borderId="0" xfId="0" applyFont="1" applyAlignment="1">
      <alignment horizontal="center" wrapText="1"/>
    </xf>
    <xf numFmtId="49" fontId="8" fillId="2" borderId="3" xfId="0" applyNumberFormat="1" applyFont="1" applyFill="1" applyBorder="1" applyAlignment="1">
      <alignment horizontal="left" vertical="center"/>
    </xf>
    <xf numFmtId="0" fontId="3" fillId="0" borderId="0" xfId="0" applyFont="1" applyAlignment="1">
      <alignment wrapText="1"/>
    </xf>
    <xf numFmtId="0" fontId="0" fillId="0" borderId="0" xfId="0"/>
    <xf numFmtId="0" fontId="22" fillId="0" borderId="0" xfId="0" applyFont="1" applyAlignment="1">
      <alignment wrapText="1"/>
    </xf>
    <xf numFmtId="49" fontId="1" fillId="2" borderId="1" xfId="0" applyNumberFormat="1" applyFont="1" applyFill="1" applyBorder="1" applyAlignment="1">
      <alignment horizontal="left" vertical="center"/>
    </xf>
    <xf numFmtId="0" fontId="2" fillId="0" borderId="2" xfId="0" applyFont="1" applyBorder="1"/>
    <xf numFmtId="49" fontId="9" fillId="2" borderId="1" xfId="0" applyNumberFormat="1" applyFont="1" applyFill="1" applyBorder="1" applyAlignment="1">
      <alignment vertical="center" wrapText="1"/>
    </xf>
    <xf numFmtId="49" fontId="10" fillId="2" borderId="1" xfId="0" applyNumberFormat="1" applyFont="1" applyFill="1" applyBorder="1" applyAlignment="1">
      <alignment vertical="center" wrapText="1"/>
    </xf>
    <xf numFmtId="49" fontId="43" fillId="2" borderId="0" xfId="0" applyNumberFormat="1" applyFont="1" applyFill="1"/>
    <xf numFmtId="0" fontId="44" fillId="0" borderId="0" xfId="0" applyFont="1"/>
    <xf numFmtId="0" fontId="12" fillId="0" borderId="0" xfId="0" applyFont="1"/>
    <xf numFmtId="0" fontId="46" fillId="0" borderId="0" xfId="0" applyFont="1"/>
    <xf numFmtId="0" fontId="47" fillId="0" borderId="0" xfId="0" applyFont="1"/>
    <xf numFmtId="0" fontId="48" fillId="0" borderId="0" xfId="0" applyFont="1"/>
    <xf numFmtId="0" fontId="49" fillId="0" borderId="0" xfId="0" applyFont="1"/>
    <xf numFmtId="0" fontId="45" fillId="0" borderId="0" xfId="0" applyFont="1" applyAlignment="1">
      <alignment horizontal="left"/>
    </xf>
    <xf numFmtId="0" fontId="3" fillId="0" borderId="0" xfId="0" applyFont="1"/>
    <xf numFmtId="0" fontId="49" fillId="0" borderId="0" xfId="0" applyFont="1" applyAlignment="1">
      <alignment wrapText="1"/>
    </xf>
    <xf numFmtId="0" fontId="51" fillId="0" borderId="0" xfId="0" applyFont="1" applyAlignment="1">
      <alignment wrapText="1"/>
    </xf>
    <xf numFmtId="49" fontId="6" fillId="2" borderId="3" xfId="0" applyNumberFormat="1" applyFont="1" applyFill="1" applyBorder="1" applyAlignment="1">
      <alignment horizontal="left" vertical="center"/>
    </xf>
    <xf numFmtId="49" fontId="7" fillId="2" borderId="3" xfId="0" applyNumberFormat="1" applyFont="1" applyFill="1" applyBorder="1" applyAlignment="1">
      <alignment horizontal="left" vertical="center"/>
    </xf>
    <xf numFmtId="0" fontId="7" fillId="2" borderId="3" xfId="0" applyFont="1" applyFill="1" applyBorder="1" applyAlignment="1">
      <alignment horizontal="center" vertical="center"/>
    </xf>
    <xf numFmtId="0" fontId="0" fillId="0" borderId="0" xfId="0" applyAlignment="1">
      <alignment vertical="center"/>
    </xf>
    <xf numFmtId="0" fontId="4" fillId="0" borderId="0" xfId="0" applyFont="1" applyAlignment="1">
      <alignment vertical="center"/>
    </xf>
    <xf numFmtId="0" fontId="5"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2" Type="http://schemas.openxmlformats.org/officeDocument/2006/relationships/calcChain" Target="calcChain.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mo"/>
        <a:ea typeface="Arimo"/>
        <a:cs typeface="Arimo"/>
      </a:majorFont>
      <a:minorFont>
        <a:latin typeface="Arimo"/>
        <a:ea typeface="Arimo"/>
        <a:cs typeface="Arim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doi.org/10.2173/avilist.v20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1184"/>
  <sheetViews>
    <sheetView showGridLines="0" tabSelected="1" workbookViewId="0">
      <selection sqref="A1:H1"/>
    </sheetView>
  </sheetViews>
  <sheetFormatPr baseColWidth="10" defaultColWidth="14.3984375" defaultRowHeight="15" customHeight="1"/>
  <cols>
    <col min="1" max="1" width="4" customWidth="1"/>
    <col min="2" max="2" width="5.19921875" customWidth="1"/>
    <col min="3" max="3" width="8.3984375" customWidth="1"/>
    <col min="4" max="4" width="6.19921875" customWidth="1"/>
    <col min="5" max="5" width="42.59765625" customWidth="1"/>
    <col min="6" max="6" width="30.19921875" customWidth="1"/>
    <col min="7" max="7" width="41" customWidth="1"/>
    <col min="8" max="8" width="15.796875" customWidth="1"/>
    <col min="9" max="9" width="4.59765625" hidden="1" customWidth="1"/>
    <col min="10" max="10" width="14.3984375" hidden="1"/>
    <col min="11" max="11" width="17.19921875" hidden="1" customWidth="1"/>
    <col min="12" max="19" width="14.3984375" hidden="1"/>
    <col min="20" max="20" width="2.3984375" hidden="1" customWidth="1"/>
    <col min="21" max="27" width="14.3984375" hidden="1"/>
    <col min="28" max="28" width="38.796875" hidden="1" customWidth="1"/>
    <col min="29" max="29" width="31.59765625" hidden="1" customWidth="1"/>
  </cols>
  <sheetData>
    <row r="1" spans="1:29" ht="31" customHeight="1">
      <c r="A1" s="188" t="s">
        <v>0</v>
      </c>
      <c r="B1" s="189"/>
      <c r="C1" s="189"/>
      <c r="D1" s="189"/>
      <c r="E1" s="189"/>
      <c r="F1" s="189"/>
      <c r="G1" s="189"/>
      <c r="H1" s="189"/>
      <c r="I1" s="1"/>
      <c r="J1" s="2"/>
      <c r="K1" s="2"/>
      <c r="L1" s="2"/>
      <c r="M1" s="3"/>
      <c r="N1" s="2"/>
      <c r="O1" s="3"/>
      <c r="P1" s="2"/>
      <c r="Q1" s="3"/>
      <c r="R1" s="3"/>
      <c r="S1" s="2"/>
      <c r="T1" s="3"/>
      <c r="U1" s="2"/>
      <c r="V1" s="3"/>
      <c r="W1" s="2"/>
      <c r="X1" s="2"/>
      <c r="Y1" s="2"/>
      <c r="Z1" s="2"/>
      <c r="AA1" s="2"/>
      <c r="AB1" s="2"/>
      <c r="AC1" s="2"/>
    </row>
    <row r="2" spans="1:29" ht="30" customHeight="1">
      <c r="A2" s="203" t="s">
        <v>1</v>
      </c>
      <c r="B2" s="4"/>
      <c r="C2" s="4"/>
      <c r="D2" s="5"/>
      <c r="E2" s="4"/>
      <c r="F2" s="6"/>
      <c r="G2" s="7"/>
      <c r="H2" s="8"/>
      <c r="I2" s="1"/>
      <c r="K2" s="2"/>
      <c r="L2" s="2"/>
      <c r="M2" s="3"/>
      <c r="N2" s="2"/>
      <c r="O2" s="3"/>
      <c r="P2" s="2"/>
      <c r="Q2" s="3"/>
      <c r="R2" s="3"/>
      <c r="S2" s="2"/>
      <c r="T2" s="3"/>
      <c r="U2" s="2"/>
      <c r="V2" s="3"/>
      <c r="W2" s="2"/>
      <c r="X2" s="2"/>
      <c r="Y2" s="2"/>
      <c r="Z2" s="2"/>
      <c r="AA2" s="2"/>
      <c r="AB2" s="2"/>
      <c r="AC2" s="2"/>
    </row>
    <row r="3" spans="1:29" s="206" customFormat="1" ht="24.75" customHeight="1">
      <c r="A3" s="204" t="s">
        <v>2</v>
      </c>
      <c r="B3" s="204"/>
      <c r="C3" s="204"/>
      <c r="D3" s="205"/>
      <c r="E3" s="204"/>
      <c r="F3" s="204"/>
      <c r="G3" s="184"/>
      <c r="H3" s="41"/>
      <c r="I3" s="117"/>
      <c r="K3" s="207"/>
      <c r="L3" s="207"/>
      <c r="M3" s="208"/>
      <c r="N3" s="207"/>
      <c r="O3" s="208"/>
      <c r="P3" s="207"/>
      <c r="Q3" s="208"/>
      <c r="R3" s="208"/>
      <c r="S3" s="207"/>
      <c r="T3" s="208"/>
      <c r="U3" s="207"/>
      <c r="V3" s="208"/>
      <c r="W3" s="207"/>
      <c r="X3" s="207"/>
      <c r="Y3" s="207"/>
      <c r="Z3" s="207"/>
      <c r="AA3" s="207"/>
      <c r="AB3" s="207"/>
      <c r="AC3" s="207"/>
    </row>
    <row r="4" spans="1:29" ht="83" customHeight="1">
      <c r="A4" s="190" t="s">
        <v>3</v>
      </c>
      <c r="B4" s="189"/>
      <c r="C4" s="189"/>
      <c r="D4" s="189"/>
      <c r="E4" s="189"/>
      <c r="F4" s="189"/>
      <c r="G4" s="189"/>
      <c r="H4" s="189"/>
      <c r="I4" s="1"/>
      <c r="J4" s="2"/>
      <c r="K4" s="2"/>
      <c r="L4" s="2"/>
      <c r="M4" s="3"/>
      <c r="N4" s="2"/>
      <c r="O4" s="3"/>
      <c r="P4" s="2"/>
      <c r="Q4" s="3"/>
      <c r="R4" s="3"/>
      <c r="S4" s="2"/>
      <c r="T4" s="3"/>
      <c r="U4" s="2"/>
      <c r="V4" s="3"/>
      <c r="W4" s="2"/>
      <c r="X4" s="2"/>
      <c r="Y4" s="2"/>
      <c r="Z4" s="2"/>
      <c r="AA4" s="2"/>
      <c r="AB4" s="2"/>
      <c r="AC4" s="2"/>
    </row>
    <row r="5" spans="1:29" ht="40" customHeight="1">
      <c r="A5" s="190" t="s">
        <v>4</v>
      </c>
      <c r="B5" s="189"/>
      <c r="C5" s="189"/>
      <c r="D5" s="189"/>
      <c r="E5" s="189"/>
      <c r="F5" s="189"/>
      <c r="G5" s="189"/>
      <c r="H5" s="189"/>
      <c r="I5" s="1"/>
      <c r="J5" s="2"/>
      <c r="K5" s="2"/>
      <c r="L5" s="2"/>
      <c r="M5" s="3"/>
      <c r="N5" s="2"/>
      <c r="O5" s="3"/>
      <c r="P5" s="2"/>
      <c r="Q5" s="3"/>
      <c r="R5" s="3"/>
      <c r="S5" s="2"/>
      <c r="T5" s="3"/>
      <c r="U5" s="2"/>
      <c r="V5" s="3"/>
      <c r="W5" s="2"/>
      <c r="X5" s="2"/>
      <c r="Y5" s="2"/>
      <c r="Z5" s="2"/>
      <c r="AA5" s="2"/>
      <c r="AB5" s="2"/>
      <c r="AC5" s="2"/>
    </row>
    <row r="6" spans="1:29" ht="105" customHeight="1">
      <c r="A6" s="191" t="s">
        <v>5</v>
      </c>
      <c r="B6" s="189"/>
      <c r="C6" s="189"/>
      <c r="D6" s="189"/>
      <c r="E6" s="189"/>
      <c r="F6" s="189"/>
      <c r="G6" s="189"/>
      <c r="H6" s="189"/>
      <c r="I6" s="1"/>
      <c r="J6" s="2"/>
      <c r="K6" s="2"/>
      <c r="L6" s="2"/>
      <c r="M6" s="3"/>
      <c r="N6" s="2"/>
      <c r="O6" s="3"/>
      <c r="P6" s="2"/>
      <c r="Q6" s="3"/>
      <c r="R6" s="3"/>
      <c r="S6" s="2"/>
      <c r="T6" s="3"/>
      <c r="U6" s="2"/>
      <c r="V6" s="3"/>
      <c r="W6" s="2"/>
      <c r="X6" s="2"/>
      <c r="Y6" s="2"/>
      <c r="Z6" s="2"/>
      <c r="AA6" s="2"/>
      <c r="AB6" s="2"/>
      <c r="AC6" s="2"/>
    </row>
    <row r="7" spans="1:29" ht="106" customHeight="1">
      <c r="A7" s="191" t="s">
        <v>6</v>
      </c>
      <c r="B7" s="189"/>
      <c r="C7" s="189"/>
      <c r="D7" s="189"/>
      <c r="E7" s="189"/>
      <c r="F7" s="189"/>
      <c r="G7" s="189"/>
      <c r="H7" s="189"/>
      <c r="I7" s="1"/>
      <c r="J7" s="2"/>
      <c r="K7" s="2"/>
      <c r="L7" s="2"/>
      <c r="M7" s="3"/>
      <c r="N7" s="2"/>
      <c r="O7" s="3"/>
      <c r="P7" s="2"/>
      <c r="Q7" s="3"/>
      <c r="R7" s="3"/>
      <c r="S7" s="2"/>
      <c r="T7" s="3"/>
      <c r="U7" s="2"/>
      <c r="V7" s="3"/>
      <c r="W7" s="2"/>
      <c r="X7" s="2"/>
      <c r="Y7" s="2"/>
      <c r="Z7" s="2"/>
      <c r="AA7" s="2"/>
      <c r="AB7" s="2"/>
      <c r="AC7" s="2"/>
    </row>
    <row r="8" spans="1:29" ht="39" customHeight="1">
      <c r="A8" s="9" t="s">
        <v>7</v>
      </c>
      <c r="B8" s="10"/>
      <c r="C8" s="10"/>
      <c r="D8" s="11"/>
      <c r="E8" s="10"/>
      <c r="F8" s="10"/>
      <c r="G8" s="10"/>
      <c r="H8" s="12"/>
      <c r="I8" s="13"/>
      <c r="J8" s="14"/>
      <c r="K8" s="2"/>
      <c r="L8" s="2"/>
      <c r="M8" s="3"/>
      <c r="N8" s="2"/>
      <c r="O8" s="3"/>
      <c r="P8" s="2"/>
      <c r="Q8" s="3"/>
      <c r="R8" s="3"/>
      <c r="S8" s="2"/>
      <c r="T8" s="3"/>
      <c r="U8" s="2"/>
      <c r="V8" s="3"/>
      <c r="W8" s="2"/>
      <c r="X8" s="2"/>
      <c r="Y8" s="2"/>
      <c r="Z8" s="2"/>
      <c r="AA8" s="2"/>
      <c r="AB8" s="2"/>
      <c r="AC8" s="2"/>
    </row>
    <row r="9" spans="1:29" ht="15.75" customHeight="1">
      <c r="A9" s="15" t="s">
        <v>8</v>
      </c>
      <c r="B9" s="15" t="s">
        <v>9</v>
      </c>
      <c r="C9" s="15" t="s">
        <v>10</v>
      </c>
      <c r="D9" s="16" t="s">
        <v>11</v>
      </c>
      <c r="E9" s="17" t="s">
        <v>12</v>
      </c>
      <c r="F9" s="15" t="s">
        <v>13</v>
      </c>
      <c r="G9" s="15" t="s">
        <v>14</v>
      </c>
      <c r="H9" s="18" t="s">
        <v>15</v>
      </c>
      <c r="I9" s="1"/>
      <c r="J9" s="2"/>
      <c r="K9" s="2"/>
      <c r="L9" s="2"/>
      <c r="M9" s="3"/>
      <c r="N9" s="2"/>
      <c r="O9" s="3"/>
      <c r="P9" s="2"/>
      <c r="Q9" s="3"/>
      <c r="R9" s="3"/>
      <c r="S9" s="2"/>
      <c r="T9" s="3"/>
      <c r="U9" s="2"/>
      <c r="V9" s="3"/>
      <c r="W9" s="2"/>
      <c r="X9" s="19"/>
      <c r="Y9" s="2"/>
      <c r="Z9" s="2" t="e">
        <f t="shared" ref="Z9:Z29" si="0">IF(#REF!&lt;&gt;"Ordning",IF(#REF!&lt;&gt;"Familj",#REF!,""),"")</f>
        <v>#REF!</v>
      </c>
      <c r="AA9" s="2" t="e">
        <f t="shared" ref="AA9:AA29" si="1">IF(#REF!="Ordning",#REF!,IF(#REF!="Familj",#REF!,""))</f>
        <v>#REF!</v>
      </c>
      <c r="AB9" s="20" t="str">
        <f t="shared" ref="AB9:AB29" si="2">IF(LEFT(G9,7)="Ordning",PROPER(MID(G9,9,999)),IF(LEFT(G9,6)="Familj",PROPER(MID(G9,8,999)),G9))</f>
        <v>ENGELSKT NAMN</v>
      </c>
      <c r="AC9" s="2" t="str">
        <f t="array" ref="AC9">IF(K9="3_art",IF(AB9=_xludf.XLOOKUP(W9,#REF!,#REF!),"",_xludf.XLOOKUP(W9,#REF!,#REF!)),IF(K9="2_familj",IF(AB9=_xludf.XLOOKUP(W9,#REF!,#REF!),"",_xludf.XLOOKUP(W9,#REF!,#REF!)),""))</f>
        <v/>
      </c>
    </row>
    <row r="10" spans="1:29" ht="15.75" customHeight="1">
      <c r="A10" s="15" t="s">
        <v>16</v>
      </c>
      <c r="B10" s="15"/>
      <c r="C10" s="15"/>
      <c r="D10" s="21"/>
      <c r="E10" s="15" t="s">
        <v>17</v>
      </c>
      <c r="F10" s="15" t="s">
        <v>18</v>
      </c>
      <c r="G10" s="15" t="s">
        <v>19</v>
      </c>
      <c r="H10" s="18" t="s">
        <v>20</v>
      </c>
      <c r="I10" s="1"/>
      <c r="J10" s="2"/>
      <c r="K10" s="2"/>
      <c r="L10" s="2"/>
      <c r="M10" s="3"/>
      <c r="N10" s="2"/>
      <c r="O10" s="3"/>
      <c r="P10" s="2"/>
      <c r="Q10" s="3"/>
      <c r="R10" s="3"/>
      <c r="S10" s="2"/>
      <c r="T10" s="3"/>
      <c r="U10" s="2"/>
      <c r="V10" s="3"/>
      <c r="W10" s="2"/>
      <c r="X10" s="19"/>
      <c r="Y10" s="2"/>
      <c r="Z10" s="2" t="e">
        <f t="shared" si="0"/>
        <v>#REF!</v>
      </c>
      <c r="AA10" s="2" t="e">
        <f t="shared" si="1"/>
        <v>#REF!</v>
      </c>
      <c r="AB10" s="20" t="str">
        <f t="shared" si="2"/>
        <v>[English Name]</v>
      </c>
      <c r="AC10" s="2" t="str">
        <f t="array" ref="AC10">IF(K10="3_art",IF(AB10=_xludf.XLOOKUP(W10,#REF!,#REF!),"",_xludf.XLOOKUP(W10,#REF!,#REF!)),IF(K10="2_familj",IF(AB10=_xludf.XLOOKUP(W10,#REF!,#REF!),"",_xludf.XLOOKUP(W10,#REF!,#REF!)),""))</f>
        <v/>
      </c>
    </row>
    <row r="11" spans="1:29" ht="21" customHeight="1">
      <c r="A11" s="22"/>
      <c r="B11" s="22"/>
      <c r="C11" s="23"/>
      <c r="D11" s="24" t="s">
        <v>21</v>
      </c>
      <c r="E11" s="25" t="s">
        <v>22</v>
      </c>
      <c r="F11" s="26" t="s">
        <v>23</v>
      </c>
      <c r="G11" s="27"/>
      <c r="H11" s="27"/>
      <c r="I11" s="28"/>
      <c r="J11" s="28"/>
      <c r="K11" s="29" t="e">
        <f t="shared" ref="K11:K29" si="3">IF(#REF!="Ordning","1_ordning",IF(#REF!="Familj","2_familj",IF(LEN(E11)-LEN(SUBSTITUTE(E11," ",""))=1,"3_art",IF(LEN(E11)-LEN(SUBSTITUTE(E11," ",""))=5,"4_underart","9_CHECK ERROR"))))</f>
        <v>#REF!</v>
      </c>
      <c r="L11" s="30">
        <v>1</v>
      </c>
      <c r="M11" s="19" t="e">
        <f t="shared" ref="M11:M14" si="4">IF(K11="1_ordning",M10+1,M10)</f>
        <v>#REF!</v>
      </c>
      <c r="N11" s="29">
        <v>1</v>
      </c>
      <c r="O11" s="31"/>
      <c r="P11" s="32"/>
      <c r="Q11" s="31"/>
      <c r="R11" s="19"/>
      <c r="S11" s="19"/>
      <c r="T11" s="19" t="str">
        <f t="shared" ref="T11:T29" si="5">IF(LEN(E11)-LEN(SUBSTITUTE(E11,".",""))=0,TRIM(E11),TRIM(CONCATENATE(LEFT(TRIM(E11),FIND(" ",TRIM(E11))-1)," ",MID(TRIM(E11),FIND(" ",TRIM(E11))+4,99)," ",MID(TRIM(E11),FIND(" ",TRIM(E11))+4,99))))</f>
        <v>ANSERIFORMES</v>
      </c>
      <c r="U11" s="29" t="s">
        <v>22</v>
      </c>
      <c r="V11" s="19" t="e">
        <f t="array" aca="1" ref="V11" ca="1">_xludf.XLOOKUP(U11,#REF!,#REF!)</f>
        <v>#NAME?</v>
      </c>
      <c r="W11" s="29">
        <v>230</v>
      </c>
      <c r="X11" s="3" t="str">
        <f t="shared" ref="X11:X16" si="6">IF(W11&gt;W10,"","Fel i ordningen!")</f>
        <v/>
      </c>
      <c r="Y11" s="2" t="e">
        <f t="shared" ref="Y11:Y29" si="7">IF(K11="4_underart",CONCATENATE("   ",U11),U11)</f>
        <v>#REF!</v>
      </c>
      <c r="Z11" s="20" t="e">
        <f t="shared" si="0"/>
        <v>#REF!</v>
      </c>
      <c r="AA11" s="20" t="e">
        <f t="shared" si="1"/>
        <v>#REF!</v>
      </c>
      <c r="AB11" s="2">
        <f t="shared" si="2"/>
        <v>0</v>
      </c>
      <c r="AC11" s="2" t="e">
        <f t="array" ref="AC11">IF(K11="3_art",IF(AB11=_xludf.XLOOKUP(W11,#REF!,#REF!),"",_xludf.XLOOKUP(W11,#REF!,#REF!)),IF(K11="2_familj",IF(AB11=_xludf.XLOOKUP(W11,#REF!,#REF!),"",_xludf.XLOOKUP(W11,#REF!,#REF!)),""))</f>
        <v>#REF!</v>
      </c>
    </row>
    <row r="12" spans="1:29" ht="13.5" customHeight="1">
      <c r="A12" s="33"/>
      <c r="B12" s="33"/>
      <c r="C12" s="33"/>
      <c r="D12" s="34" t="s">
        <v>21</v>
      </c>
      <c r="E12" s="35" t="s">
        <v>24</v>
      </c>
      <c r="F12" s="36" t="s">
        <v>25</v>
      </c>
      <c r="G12" s="36" t="s">
        <v>26</v>
      </c>
      <c r="H12" s="35"/>
      <c r="K12" s="29" t="e">
        <f t="shared" si="3"/>
        <v>#REF!</v>
      </c>
      <c r="L12" s="30">
        <v>1</v>
      </c>
      <c r="M12" s="19" t="e">
        <f t="shared" si="4"/>
        <v>#REF!</v>
      </c>
      <c r="N12" s="29">
        <v>1</v>
      </c>
      <c r="O12" s="19" t="e">
        <f t="shared" ref="O12:O16" si="8">IF(K12="2_familj",O11+1,O11)</f>
        <v>#REF!</v>
      </c>
      <c r="P12" s="30">
        <v>1</v>
      </c>
      <c r="Q12" s="19">
        <f t="shared" ref="Q12:Q14" si="9">IF(LEN(E12)-LEN(SUBSTITUTE(E12," ",""))=1,LEFT(E12,FIND(" ",E12)-1),Q11)</f>
        <v>0</v>
      </c>
      <c r="R12" s="19">
        <f t="shared" ref="R12:R14" si="10">IF(Q12&lt;&gt;Q11,R11+1,R11)</f>
        <v>0</v>
      </c>
      <c r="S12" s="19"/>
      <c r="T12" s="19" t="str">
        <f t="shared" si="5"/>
        <v>Anatidae</v>
      </c>
      <c r="U12" s="29" t="s">
        <v>24</v>
      </c>
      <c r="V12" s="19" t="e">
        <f t="array" aca="1" ref="V12" ca="1">_xludf.XLOOKUP(U12,#REF!,#REF!)</f>
        <v>#NAME?</v>
      </c>
      <c r="W12" s="29">
        <v>240</v>
      </c>
      <c r="X12" s="3" t="str">
        <f t="shared" si="6"/>
        <v/>
      </c>
      <c r="Y12" s="2" t="e">
        <f t="shared" si="7"/>
        <v>#REF!</v>
      </c>
      <c r="Z12" s="20" t="e">
        <f t="shared" si="0"/>
        <v>#REF!</v>
      </c>
      <c r="AA12" s="20" t="e">
        <f t="shared" si="1"/>
        <v>#REF!</v>
      </c>
      <c r="AB12" s="20" t="str">
        <f t="shared" si="2"/>
        <v>Ducks, Swans, and Geese</v>
      </c>
      <c r="AC12" s="2" t="e">
        <f t="array" ref="AC12">IF(K12="3_art",IF(AB12=_xludf.XLOOKUP(W12,#REF!,#REF!),"",_xludf.XLOOKUP(W12,#REF!,#REF!)),IF(K12="2_familj",IF(AB12=_xludf.XLOOKUP(W12,#REF!,#REF!),"",_xludf.XLOOKUP(W12,#REF!,#REF!)),""))</f>
        <v>#REF!</v>
      </c>
    </row>
    <row r="13" spans="1:29" ht="13.5" customHeight="1">
      <c r="A13" s="37"/>
      <c r="B13" s="38"/>
      <c r="C13" s="38"/>
      <c r="D13" s="39"/>
      <c r="E13" s="40" t="s">
        <v>27</v>
      </c>
      <c r="F13" s="41" t="s">
        <v>28</v>
      </c>
      <c r="G13" s="41" t="s">
        <v>29</v>
      </c>
      <c r="H13" s="42"/>
      <c r="K13" s="29" t="e">
        <f t="shared" si="3"/>
        <v>#REF!</v>
      </c>
      <c r="L13" s="30">
        <v>1</v>
      </c>
      <c r="M13" s="19" t="e">
        <f t="shared" si="4"/>
        <v>#REF!</v>
      </c>
      <c r="N13" s="29">
        <v>1</v>
      </c>
      <c r="O13" s="19" t="e">
        <f t="shared" si="8"/>
        <v>#REF!</v>
      </c>
      <c r="P13" s="30">
        <v>1</v>
      </c>
      <c r="Q13" s="19" t="str">
        <f t="shared" si="9"/>
        <v>Oxyura</v>
      </c>
      <c r="R13" s="19">
        <f t="shared" si="10"/>
        <v>1</v>
      </c>
      <c r="S13" s="19">
        <v>1</v>
      </c>
      <c r="T13" s="19" t="str">
        <f t="shared" si="5"/>
        <v>Oxyura jamaicensis</v>
      </c>
      <c r="U13" s="29" t="s">
        <v>27</v>
      </c>
      <c r="V13" s="19" t="e">
        <f t="array" aca="1" ref="V13" ca="1">_xludf.XLOOKUP(U13,#REF!,#REF!)</f>
        <v>#NAME?</v>
      </c>
      <c r="W13" s="29">
        <v>280</v>
      </c>
      <c r="X13" s="3" t="str">
        <f t="shared" si="6"/>
        <v/>
      </c>
      <c r="Y13" s="2" t="e">
        <f t="shared" si="7"/>
        <v>#REF!</v>
      </c>
      <c r="Z13" s="2" t="e">
        <f t="shared" si="0"/>
        <v>#REF!</v>
      </c>
      <c r="AA13" s="2" t="e">
        <f t="shared" si="1"/>
        <v>#REF!</v>
      </c>
      <c r="AB13" s="20" t="str">
        <f t="shared" si="2"/>
        <v>Ruddy Duck</v>
      </c>
      <c r="AC13" s="2" t="e">
        <f t="array" ref="AC13">IF(K13="3_art",IF(AB13=_xludf.XLOOKUP(W13,#REF!,#REF!),"",_xludf.XLOOKUP(W13,#REF!,#REF!)),IF(K13="2_familj",IF(AB13=_xludf.XLOOKUP(W13,#REF!,#REF!),"",_xludf.XLOOKUP(W13,#REF!,#REF!)),""))</f>
        <v>#REF!</v>
      </c>
    </row>
    <row r="14" spans="1:29" ht="13.5" customHeight="1">
      <c r="A14" s="37"/>
      <c r="B14" s="38" t="s">
        <v>30</v>
      </c>
      <c r="C14" s="38" t="s">
        <v>31</v>
      </c>
      <c r="D14" s="43">
        <v>73</v>
      </c>
      <c r="E14" s="44" t="s">
        <v>32</v>
      </c>
      <c r="F14" s="45" t="s">
        <v>33</v>
      </c>
      <c r="G14" s="46" t="s">
        <v>34</v>
      </c>
      <c r="H14" s="47"/>
      <c r="K14" s="29" t="e">
        <f t="shared" si="3"/>
        <v>#REF!</v>
      </c>
      <c r="L14" s="30">
        <v>1</v>
      </c>
      <c r="M14" s="19" t="e">
        <f t="shared" si="4"/>
        <v>#REF!</v>
      </c>
      <c r="N14" s="29">
        <v>1</v>
      </c>
      <c r="O14" s="19" t="e">
        <f t="shared" si="8"/>
        <v>#REF!</v>
      </c>
      <c r="P14" s="30">
        <v>1</v>
      </c>
      <c r="Q14" s="19" t="str">
        <f t="shared" si="9"/>
        <v>Oxyura</v>
      </c>
      <c r="R14" s="19">
        <f t="shared" si="10"/>
        <v>1</v>
      </c>
      <c r="S14" s="19">
        <v>1</v>
      </c>
      <c r="T14" s="19" t="str">
        <f t="shared" si="5"/>
        <v>Oxyura jamaicensis jamaicensis</v>
      </c>
      <c r="U14" s="29" t="s">
        <v>35</v>
      </c>
      <c r="V14" s="19" t="e">
        <f t="array" aca="1" ref="V14" ca="1">_xludf.XLOOKUP(U14,#REF!,#REF!)</f>
        <v>#NAME?</v>
      </c>
      <c r="W14" s="29">
        <v>281</v>
      </c>
      <c r="X14" s="3" t="str">
        <f t="shared" si="6"/>
        <v/>
      </c>
      <c r="Y14" s="2" t="e">
        <f t="shared" si="7"/>
        <v>#REF!</v>
      </c>
      <c r="Z14" s="2" t="e">
        <f t="shared" si="0"/>
        <v>#REF!</v>
      </c>
      <c r="AA14" s="2" t="e">
        <f t="shared" si="1"/>
        <v>#REF!</v>
      </c>
      <c r="AB14" s="20" t="str">
        <f t="shared" si="2"/>
        <v xml:space="preserve">   North American Ruddy Duck</v>
      </c>
      <c r="AC14" s="2" t="e">
        <f t="array" ref="AC14">IF(K14="3_art",IF(AB14=_xludf.XLOOKUP(W14,#REF!,#REF!),"",_xludf.XLOOKUP(W14,#REF!,#REF!)),IF(K14="2_familj",IF(AB14=_xludf.XLOOKUP(W14,#REF!,#REF!),"",_xludf.XLOOKUP(W14,#REF!,#REF!)),""))</f>
        <v>#REF!</v>
      </c>
    </row>
    <row r="15" spans="1:29" ht="13.5" customHeight="1">
      <c r="A15" s="37"/>
      <c r="B15" s="38" t="s">
        <v>36</v>
      </c>
      <c r="C15" s="38" t="s">
        <v>37</v>
      </c>
      <c r="D15" s="48"/>
      <c r="E15" s="40" t="s">
        <v>38</v>
      </c>
      <c r="F15" s="41" t="s">
        <v>39</v>
      </c>
      <c r="G15" s="41" t="s">
        <v>40</v>
      </c>
      <c r="H15" s="49"/>
      <c r="K15" s="29" t="e">
        <f t="shared" si="3"/>
        <v>#REF!</v>
      </c>
      <c r="L15" s="30">
        <v>1</v>
      </c>
      <c r="M15" s="19" t="e">
        <f>IF(K15="1_ordning",M13+1,M13)</f>
        <v>#REF!</v>
      </c>
      <c r="N15" s="29">
        <v>1</v>
      </c>
      <c r="O15" s="19" t="e">
        <f t="shared" si="8"/>
        <v>#REF!</v>
      </c>
      <c r="P15" s="30">
        <v>1</v>
      </c>
      <c r="Q15" s="19" t="str">
        <f>IF(LEN(E15)-LEN(SUBSTITUTE(E15," ",""))=1,LEFT(E15,FIND(" ",E15)-1),Q13)</f>
        <v>Cygnus</v>
      </c>
      <c r="R15" s="19">
        <f>IF(Q15&lt;&gt;Q13,R13+1,R13)</f>
        <v>2</v>
      </c>
      <c r="S15" s="30">
        <v>2</v>
      </c>
      <c r="T15" s="19" t="str">
        <f t="shared" si="5"/>
        <v>Cygnus olor</v>
      </c>
      <c r="U15" s="29" t="s">
        <v>38</v>
      </c>
      <c r="V15" s="19" t="e">
        <f t="array" aca="1" ref="V15" ca="1">_xludf.XLOOKUP(U15,#REF!,#REF!)</f>
        <v>#NAME?</v>
      </c>
      <c r="W15" s="29">
        <v>298</v>
      </c>
      <c r="X15" s="3" t="str">
        <f t="shared" si="6"/>
        <v/>
      </c>
      <c r="Y15" s="2" t="e">
        <f t="shared" si="7"/>
        <v>#REF!</v>
      </c>
      <c r="Z15" s="2" t="e">
        <f t="shared" si="0"/>
        <v>#REF!</v>
      </c>
      <c r="AA15" s="2" t="e">
        <f t="shared" si="1"/>
        <v>#REF!</v>
      </c>
      <c r="AB15" s="20" t="str">
        <f t="shared" si="2"/>
        <v>Mute Swan</v>
      </c>
      <c r="AC15" s="2" t="e">
        <f t="array" ref="AC15">IF(K15="3_art",IF(AB15=_xludf.XLOOKUP(W15,#REF!,#REF!),"",_xludf.XLOOKUP(W15,#REF!,#REF!)),IF(K15="2_familj",IF(AB15=_xludf.XLOOKUP(W15,#REF!,#REF!),"",_xludf.XLOOKUP(W15,#REF!,#REF!)),""))</f>
        <v>#REF!</v>
      </c>
    </row>
    <row r="16" spans="1:29" ht="13.5" customHeight="1">
      <c r="A16" s="37"/>
      <c r="B16" s="38"/>
      <c r="C16" s="38"/>
      <c r="D16" s="48"/>
      <c r="E16" s="40" t="s">
        <v>41</v>
      </c>
      <c r="F16" s="41" t="s">
        <v>42</v>
      </c>
      <c r="G16" s="41" t="s">
        <v>43</v>
      </c>
      <c r="H16" s="50"/>
      <c r="K16" s="29" t="e">
        <f t="shared" si="3"/>
        <v>#REF!</v>
      </c>
      <c r="L16" s="30">
        <v>1</v>
      </c>
      <c r="M16" s="19" t="e">
        <f>IF(K16="1_ordning",M15+1,M15)</f>
        <v>#REF!</v>
      </c>
      <c r="N16" s="29">
        <v>1</v>
      </c>
      <c r="O16" s="19" t="e">
        <f t="shared" si="8"/>
        <v>#REF!</v>
      </c>
      <c r="P16" s="30">
        <v>1</v>
      </c>
      <c r="Q16" s="19" t="str">
        <f>IF(LEN(E16)-LEN(SUBSTITUTE(E16," ",""))=1,LEFT(E16,FIND(" ",E16)-1),Q15)</f>
        <v>Cygnus</v>
      </c>
      <c r="R16" s="19">
        <f>IF(Q16&lt;&gt;Q15,R15+1,R15)</f>
        <v>2</v>
      </c>
      <c r="S16" s="30">
        <v>2</v>
      </c>
      <c r="T16" s="19" t="str">
        <f t="shared" si="5"/>
        <v>Cygnus columbianus</v>
      </c>
      <c r="U16" s="29" t="s">
        <v>41</v>
      </c>
      <c r="V16" s="19" t="e">
        <f t="array" aca="1" ref="V16" ca="1">_xludf.XLOOKUP(U16,#REF!,#REF!)</f>
        <v>#NAME?</v>
      </c>
      <c r="W16" s="29">
        <v>300</v>
      </c>
      <c r="X16" s="3" t="str">
        <f t="shared" si="6"/>
        <v/>
      </c>
      <c r="Y16" s="2" t="e">
        <f t="shared" si="7"/>
        <v>#REF!</v>
      </c>
      <c r="Z16" s="2" t="e">
        <f t="shared" si="0"/>
        <v>#REF!</v>
      </c>
      <c r="AA16" s="2" t="e">
        <f t="shared" si="1"/>
        <v>#REF!</v>
      </c>
      <c r="AB16" s="20" t="str">
        <f t="shared" si="2"/>
        <v>Tundra Swan</v>
      </c>
      <c r="AC16" s="2" t="e">
        <f t="array" ref="AC16">IF(K16="3_art",IF(AB16=_xludf.XLOOKUP(W16,#REF!,#REF!),"",_xludf.XLOOKUP(W16,#REF!,#REF!)),IF(K16="2_familj",IF(AB16=_xludf.XLOOKUP(W16,#REF!,#REF!),"",_xludf.XLOOKUP(W16,#REF!,#REF!)),""))</f>
        <v>#REF!</v>
      </c>
    </row>
    <row r="17" spans="1:29" ht="13.5" customHeight="1">
      <c r="A17" s="37"/>
      <c r="B17" s="38" t="s">
        <v>36</v>
      </c>
      <c r="C17" s="38" t="s">
        <v>44</v>
      </c>
      <c r="D17" s="51"/>
      <c r="E17" s="44" t="s">
        <v>45</v>
      </c>
      <c r="F17" s="45" t="s">
        <v>46</v>
      </c>
      <c r="G17" s="45" t="s">
        <v>47</v>
      </c>
      <c r="H17" s="49"/>
      <c r="K17" s="29" t="e">
        <f t="shared" si="3"/>
        <v>#REF!</v>
      </c>
      <c r="L17" s="30">
        <v>1</v>
      </c>
      <c r="M17" s="19" t="e">
        <f>IF(K17="1_ordning",#REF!+1,#REF!)</f>
        <v>#REF!</v>
      </c>
      <c r="N17" s="29">
        <v>1</v>
      </c>
      <c r="O17" s="19" t="e">
        <f>IF(K17="2_familj",#REF!+1,#REF!)</f>
        <v>#REF!</v>
      </c>
      <c r="P17" s="30">
        <v>1</v>
      </c>
      <c r="Q17" s="19" t="e">
        <f>IF(LEN(E17)-LEN(SUBSTITUTE(E17," ",""))=1,LEFT(E17,FIND(" ",E17)-1),#REF!)</f>
        <v>#REF!</v>
      </c>
      <c r="R17" s="19" t="e">
        <f>IF(Q17&lt;&gt;#REF!,#REF!+1,#REF!)</f>
        <v>#REF!</v>
      </c>
      <c r="S17" s="30">
        <v>2</v>
      </c>
      <c r="T17" s="19" t="str">
        <f t="shared" si="5"/>
        <v>Cygnus columbianus bewickii</v>
      </c>
      <c r="U17" s="29" t="s">
        <v>48</v>
      </c>
      <c r="V17" s="19" t="e">
        <f t="array" aca="1" ref="V17" ca="1">_xludf.XLOOKUP(U17,#REF!,#REF!)</f>
        <v>#NAME?</v>
      </c>
      <c r="W17" s="29">
        <v>302</v>
      </c>
      <c r="X17" s="3" t="e">
        <f>IF(W17&gt;#REF!,"","Fel i ordningen!")</f>
        <v>#REF!</v>
      </c>
      <c r="Y17" s="2" t="e">
        <f t="shared" si="7"/>
        <v>#REF!</v>
      </c>
      <c r="Z17" s="2" t="e">
        <f t="shared" si="0"/>
        <v>#REF!</v>
      </c>
      <c r="AA17" s="2" t="e">
        <f t="shared" si="1"/>
        <v>#REF!</v>
      </c>
      <c r="AB17" s="20" t="str">
        <f t="shared" si="2"/>
        <v xml:space="preserve">   Bewick’s Swan</v>
      </c>
      <c r="AC17" s="2" t="e">
        <f t="array" ref="AC17">IF(K17="3_art",IF(AB17=_xludf.XLOOKUP(W17,#REF!,#REF!),"",_xludf.XLOOKUP(W17,#REF!,#REF!)),IF(K17="2_familj",IF(AB17=_xludf.XLOOKUP(W17,#REF!,#REF!),"",_xludf.XLOOKUP(W17,#REF!,#REF!)),""))</f>
        <v>#REF!</v>
      </c>
    </row>
    <row r="18" spans="1:29" ht="13.5" customHeight="1">
      <c r="A18" s="37"/>
      <c r="B18" s="38" t="s">
        <v>36</v>
      </c>
      <c r="C18" s="38" t="s">
        <v>37</v>
      </c>
      <c r="D18" s="48"/>
      <c r="E18" s="40" t="s">
        <v>49</v>
      </c>
      <c r="F18" s="41" t="s">
        <v>50</v>
      </c>
      <c r="G18" s="41" t="s">
        <v>51</v>
      </c>
      <c r="H18" s="49"/>
      <c r="K18" s="29" t="e">
        <f t="shared" si="3"/>
        <v>#REF!</v>
      </c>
      <c r="L18" s="30">
        <v>1</v>
      </c>
      <c r="M18" s="19" t="e">
        <f t="shared" ref="M18:M22" si="11">IF(K18="1_ordning",M17+1,M17)</f>
        <v>#REF!</v>
      </c>
      <c r="N18" s="29">
        <v>1</v>
      </c>
      <c r="O18" s="19" t="e">
        <f t="shared" ref="O18:O29" si="12">IF(K18="2_familj",O17+1,O17)</f>
        <v>#REF!</v>
      </c>
      <c r="P18" s="30">
        <v>1</v>
      </c>
      <c r="Q18" s="19" t="str">
        <f t="shared" ref="Q18:Q22" si="13">IF(LEN(E18)-LEN(SUBSTITUTE(E18," ",""))=1,LEFT(E18,FIND(" ",E18)-1),Q17)</f>
        <v>Cygnus</v>
      </c>
      <c r="R18" s="19" t="e">
        <f t="shared" ref="R18:R22" si="14">IF(Q18&lt;&gt;Q17,R17+1,R17)</f>
        <v>#REF!</v>
      </c>
      <c r="S18" s="30">
        <v>2</v>
      </c>
      <c r="T18" s="19" t="str">
        <f t="shared" si="5"/>
        <v>Cygnus cygnus</v>
      </c>
      <c r="U18" s="29" t="s">
        <v>49</v>
      </c>
      <c r="V18" s="19" t="e">
        <f t="array" aca="1" ref="V18" ca="1">_xludf.XLOOKUP(U18,#REF!,#REF!)</f>
        <v>#NAME?</v>
      </c>
      <c r="W18" s="29">
        <v>304</v>
      </c>
      <c r="X18" s="3" t="str">
        <f t="shared" ref="X18:X29" si="15">IF(W18&gt;W17,"","Fel i ordningen!")</f>
        <v/>
      </c>
      <c r="Y18" s="2" t="e">
        <f t="shared" si="7"/>
        <v>#REF!</v>
      </c>
      <c r="Z18" s="2" t="e">
        <f t="shared" si="0"/>
        <v>#REF!</v>
      </c>
      <c r="AA18" s="2" t="e">
        <f t="shared" si="1"/>
        <v>#REF!</v>
      </c>
      <c r="AB18" s="20" t="str">
        <f t="shared" si="2"/>
        <v>Whooper Swan</v>
      </c>
      <c r="AC18" s="2" t="e">
        <f t="array" ref="AC18">IF(K18="3_art",IF(AB18=_xludf.XLOOKUP(W18,#REF!,#REF!),"",_xludf.XLOOKUP(W18,#REF!,#REF!)),IF(K18="2_familj",IF(AB18=_xludf.XLOOKUP(W18,#REF!,#REF!),"",_xludf.XLOOKUP(W18,#REF!,#REF!)),""))</f>
        <v>#REF!</v>
      </c>
    </row>
    <row r="19" spans="1:29" ht="13.5" customHeight="1">
      <c r="A19" s="37"/>
      <c r="B19" s="38"/>
      <c r="C19" s="38"/>
      <c r="D19" s="48"/>
      <c r="E19" s="40" t="s">
        <v>52</v>
      </c>
      <c r="F19" s="41" t="s">
        <v>53</v>
      </c>
      <c r="G19" s="41" t="s">
        <v>54</v>
      </c>
      <c r="H19" s="49"/>
      <c r="K19" s="29" t="e">
        <f t="shared" si="3"/>
        <v>#REF!</v>
      </c>
      <c r="L19" s="30">
        <v>1</v>
      </c>
      <c r="M19" s="19" t="e">
        <f t="shared" si="11"/>
        <v>#REF!</v>
      </c>
      <c r="N19" s="29">
        <v>1</v>
      </c>
      <c r="O19" s="19" t="e">
        <f t="shared" si="12"/>
        <v>#REF!</v>
      </c>
      <c r="P19" s="30">
        <v>1</v>
      </c>
      <c r="Q19" s="19" t="str">
        <f t="shared" si="13"/>
        <v>Branta</v>
      </c>
      <c r="R19" s="19" t="e">
        <f t="shared" si="14"/>
        <v>#REF!</v>
      </c>
      <c r="S19" s="30">
        <v>3</v>
      </c>
      <c r="T19" s="19" t="str">
        <f t="shared" si="5"/>
        <v>Branta bernicla</v>
      </c>
      <c r="U19" s="29" t="s">
        <v>52</v>
      </c>
      <c r="V19" s="19" t="e">
        <f t="array" aca="1" ref="V19" ca="1">_xludf.XLOOKUP(U19,#REF!,#REF!)</f>
        <v>#NAME?</v>
      </c>
      <c r="W19" s="29">
        <v>306</v>
      </c>
      <c r="X19" s="3" t="str">
        <f t="shared" si="15"/>
        <v/>
      </c>
      <c r="Y19" s="2" t="e">
        <f t="shared" si="7"/>
        <v>#REF!</v>
      </c>
      <c r="Z19" s="2" t="e">
        <f t="shared" si="0"/>
        <v>#REF!</v>
      </c>
      <c r="AA19" s="2" t="e">
        <f t="shared" si="1"/>
        <v>#REF!</v>
      </c>
      <c r="AB19" s="20" t="str">
        <f t="shared" si="2"/>
        <v>Brant Goose</v>
      </c>
      <c r="AC19" s="2" t="e">
        <f t="array" ref="AC19">IF(K19="3_art",IF(AB19=_xludf.XLOOKUP(W19,#REF!,#REF!),"",_xludf.XLOOKUP(W19,#REF!,#REF!)),IF(K19="2_familj",IF(AB19=_xludf.XLOOKUP(W19,#REF!,#REF!),"",_xludf.XLOOKUP(W19,#REF!,#REF!)),""))</f>
        <v>#REF!</v>
      </c>
    </row>
    <row r="20" spans="1:29" ht="13.5" customHeight="1">
      <c r="A20" s="37"/>
      <c r="B20" s="38" t="s">
        <v>36</v>
      </c>
      <c r="C20" s="38" t="s">
        <v>55</v>
      </c>
      <c r="D20" s="52"/>
      <c r="E20" s="44" t="s">
        <v>56</v>
      </c>
      <c r="F20" s="45" t="s">
        <v>57</v>
      </c>
      <c r="G20" s="45" t="s">
        <v>58</v>
      </c>
      <c r="H20" s="49"/>
      <c r="K20" s="29" t="e">
        <f t="shared" si="3"/>
        <v>#REF!</v>
      </c>
      <c r="L20" s="30">
        <v>1</v>
      </c>
      <c r="M20" s="19" t="e">
        <f t="shared" si="11"/>
        <v>#REF!</v>
      </c>
      <c r="N20" s="29">
        <v>1</v>
      </c>
      <c r="O20" s="19" t="e">
        <f t="shared" si="12"/>
        <v>#REF!</v>
      </c>
      <c r="P20" s="30">
        <v>1</v>
      </c>
      <c r="Q20" s="19" t="str">
        <f t="shared" si="13"/>
        <v>Branta</v>
      </c>
      <c r="R20" s="19" t="e">
        <f t="shared" si="14"/>
        <v>#REF!</v>
      </c>
      <c r="S20" s="30">
        <v>3</v>
      </c>
      <c r="T20" s="19" t="str">
        <f t="shared" si="5"/>
        <v>Branta bernicla nigricans</v>
      </c>
      <c r="U20" s="29" t="s">
        <v>59</v>
      </c>
      <c r="V20" s="19" t="e">
        <f t="array" aca="1" ref="V20" ca="1">_xludf.XLOOKUP(U20,#REF!,#REF!)</f>
        <v>#NAME?</v>
      </c>
      <c r="W20" s="29">
        <v>307</v>
      </c>
      <c r="X20" s="3" t="str">
        <f t="shared" si="15"/>
        <v/>
      </c>
      <c r="Y20" s="2" t="e">
        <f t="shared" si="7"/>
        <v>#REF!</v>
      </c>
      <c r="Z20" s="2" t="e">
        <f t="shared" si="0"/>
        <v>#REF!</v>
      </c>
      <c r="AA20" s="2" t="e">
        <f t="shared" si="1"/>
        <v>#REF!</v>
      </c>
      <c r="AB20" s="20" t="str">
        <f t="shared" si="2"/>
        <v xml:space="preserve">   Black-bellied Brant Goose</v>
      </c>
      <c r="AC20" s="2" t="e">
        <f t="array" ref="AC20">IF(K20="3_art",IF(AB20=_xludf.XLOOKUP(W20,#REF!,#REF!),"",_xludf.XLOOKUP(W20,#REF!,#REF!)),IF(K20="2_familj",IF(AB20=_xludf.XLOOKUP(W20,#REF!,#REF!),"",_xludf.XLOOKUP(W20,#REF!,#REF!)),""))</f>
        <v>#REF!</v>
      </c>
    </row>
    <row r="21" spans="1:29" ht="13.5" customHeight="1">
      <c r="A21" s="37"/>
      <c r="B21" s="38" t="s">
        <v>36</v>
      </c>
      <c r="C21" s="38" t="s">
        <v>44</v>
      </c>
      <c r="D21" s="51"/>
      <c r="E21" s="44" t="s">
        <v>60</v>
      </c>
      <c r="F21" s="45" t="s">
        <v>61</v>
      </c>
      <c r="G21" s="53" t="s">
        <v>62</v>
      </c>
      <c r="H21" s="49"/>
      <c r="K21" s="29" t="e">
        <f t="shared" si="3"/>
        <v>#REF!</v>
      </c>
      <c r="L21" s="30">
        <v>1</v>
      </c>
      <c r="M21" s="19" t="e">
        <f t="shared" si="11"/>
        <v>#REF!</v>
      </c>
      <c r="N21" s="29">
        <v>1</v>
      </c>
      <c r="O21" s="19" t="e">
        <f t="shared" si="12"/>
        <v>#REF!</v>
      </c>
      <c r="P21" s="30">
        <v>1</v>
      </c>
      <c r="Q21" s="19" t="str">
        <f t="shared" si="13"/>
        <v>Branta</v>
      </c>
      <c r="R21" s="19" t="e">
        <f t="shared" si="14"/>
        <v>#REF!</v>
      </c>
      <c r="S21" s="30">
        <v>3</v>
      </c>
      <c r="T21" s="19" t="str">
        <f t="shared" si="5"/>
        <v>Branta bernicla bernicla</v>
      </c>
      <c r="U21" s="29" t="s">
        <v>63</v>
      </c>
      <c r="V21" s="19" t="e">
        <f t="array" aca="1" ref="V21" ca="1">_xludf.XLOOKUP(U21,#REF!,#REF!)</f>
        <v>#NAME?</v>
      </c>
      <c r="W21" s="29">
        <v>308</v>
      </c>
      <c r="X21" s="3" t="str">
        <f t="shared" si="15"/>
        <v/>
      </c>
      <c r="Y21" s="2" t="e">
        <f t="shared" si="7"/>
        <v>#REF!</v>
      </c>
      <c r="Z21" s="2" t="e">
        <f t="shared" si="0"/>
        <v>#REF!</v>
      </c>
      <c r="AA21" s="2" t="e">
        <f t="shared" si="1"/>
        <v>#REF!</v>
      </c>
      <c r="AB21" s="20" t="str">
        <f t="shared" si="2"/>
        <v xml:space="preserve">   Dark-bellied Brant Goose</v>
      </c>
      <c r="AC21" s="2" t="e">
        <f t="array" ref="AC21">IF(K21="3_art",IF(AB21=_xludf.XLOOKUP(W21,#REF!,#REF!),"",_xludf.XLOOKUP(W21,#REF!,#REF!)),IF(K21="2_familj",IF(AB21=_xludf.XLOOKUP(W21,#REF!,#REF!),"",_xludf.XLOOKUP(W21,#REF!,#REF!)),""))</f>
        <v>#REF!</v>
      </c>
    </row>
    <row r="22" spans="1:29" ht="13.5" customHeight="1">
      <c r="A22" s="37"/>
      <c r="B22" s="38" t="s">
        <v>36</v>
      </c>
      <c r="C22" s="38" t="s">
        <v>55</v>
      </c>
      <c r="D22" s="52"/>
      <c r="E22" s="44" t="s">
        <v>64</v>
      </c>
      <c r="F22" s="45" t="s">
        <v>65</v>
      </c>
      <c r="G22" s="45" t="s">
        <v>66</v>
      </c>
      <c r="H22" s="49"/>
      <c r="K22" s="29" t="e">
        <f t="shared" si="3"/>
        <v>#REF!</v>
      </c>
      <c r="L22" s="30">
        <v>1</v>
      </c>
      <c r="M22" s="19" t="e">
        <f t="shared" si="11"/>
        <v>#REF!</v>
      </c>
      <c r="N22" s="29">
        <v>1</v>
      </c>
      <c r="O22" s="19" t="e">
        <f t="shared" si="12"/>
        <v>#REF!</v>
      </c>
      <c r="P22" s="30">
        <v>1</v>
      </c>
      <c r="Q22" s="19" t="str">
        <f t="shared" si="13"/>
        <v>Branta</v>
      </c>
      <c r="R22" s="19" t="e">
        <f t="shared" si="14"/>
        <v>#REF!</v>
      </c>
      <c r="S22" s="30">
        <v>3</v>
      </c>
      <c r="T22" s="19" t="str">
        <f t="shared" si="5"/>
        <v>Branta bernicla hrota</v>
      </c>
      <c r="U22" s="29" t="s">
        <v>67</v>
      </c>
      <c r="V22" s="19" t="e">
        <f t="array" aca="1" ref="V22" ca="1">_xludf.XLOOKUP(U22,#REF!,#REF!)</f>
        <v>#NAME?</v>
      </c>
      <c r="W22" s="29">
        <v>309</v>
      </c>
      <c r="X22" s="3" t="str">
        <f t="shared" si="15"/>
        <v/>
      </c>
      <c r="Y22" s="2" t="e">
        <f t="shared" si="7"/>
        <v>#REF!</v>
      </c>
      <c r="Z22" s="2" t="e">
        <f t="shared" si="0"/>
        <v>#REF!</v>
      </c>
      <c r="AA22" s="2" t="e">
        <f t="shared" si="1"/>
        <v>#REF!</v>
      </c>
      <c r="AB22" s="20" t="str">
        <f t="shared" si="2"/>
        <v xml:space="preserve">   Pale-bellied Brant Goose</v>
      </c>
      <c r="AC22" s="2" t="e">
        <f t="array" ref="AC22">IF(K22="3_art",IF(AB22=_xludf.XLOOKUP(W22,#REF!,#REF!),"",_xludf.XLOOKUP(W22,#REF!,#REF!)),IF(K22="2_familj",IF(AB22=_xludf.XLOOKUP(W22,#REF!,#REF!),"",_xludf.XLOOKUP(W22,#REF!,#REF!)),""))</f>
        <v>#REF!</v>
      </c>
    </row>
    <row r="23" spans="1:29" ht="13.5" customHeight="1">
      <c r="A23" s="37"/>
      <c r="B23" s="38" t="s">
        <v>36</v>
      </c>
      <c r="C23" s="38" t="s">
        <v>55</v>
      </c>
      <c r="D23" s="48"/>
      <c r="E23" s="40" t="s">
        <v>68</v>
      </c>
      <c r="F23" s="41" t="s">
        <v>69</v>
      </c>
      <c r="G23" s="41" t="s">
        <v>70</v>
      </c>
      <c r="H23" s="49"/>
      <c r="K23" s="29" t="e">
        <f t="shared" si="3"/>
        <v>#REF!</v>
      </c>
      <c r="L23" s="30">
        <v>1</v>
      </c>
      <c r="M23" s="19" t="e">
        <f>IF(K23="1_ordning",M25+1,M25)</f>
        <v>#REF!</v>
      </c>
      <c r="N23" s="29">
        <v>1</v>
      </c>
      <c r="O23" s="19" t="e">
        <f t="shared" si="12"/>
        <v>#REF!</v>
      </c>
      <c r="P23" s="30">
        <v>1</v>
      </c>
      <c r="Q23" s="19" t="str">
        <f>IF(LEN(E23)-LEN(SUBSTITUTE(E23," ",""))=1,LEFT(E23,FIND(" ",E23)-1),Q25)</f>
        <v>Branta</v>
      </c>
      <c r="R23" s="19" t="e">
        <f>IF(Q23&lt;&gt;Q25,R25+1,R25)</f>
        <v>#REF!</v>
      </c>
      <c r="S23" s="30">
        <v>3</v>
      </c>
      <c r="T23" s="19" t="str">
        <f t="shared" si="5"/>
        <v>Branta ruficollis</v>
      </c>
      <c r="U23" s="29" t="s">
        <v>68</v>
      </c>
      <c r="V23" s="19" t="e">
        <f t="array" aca="1" ref="V23" ca="1">_xludf.XLOOKUP(U23,#REF!,#REF!)</f>
        <v>#NAME?</v>
      </c>
      <c r="W23" s="29">
        <v>310</v>
      </c>
      <c r="X23" s="3" t="str">
        <f t="shared" si="15"/>
        <v/>
      </c>
      <c r="Y23" s="2" t="e">
        <f t="shared" si="7"/>
        <v>#REF!</v>
      </c>
      <c r="Z23" s="2" t="e">
        <f t="shared" si="0"/>
        <v>#REF!</v>
      </c>
      <c r="AA23" s="2" t="e">
        <f t="shared" si="1"/>
        <v>#REF!</v>
      </c>
      <c r="AB23" s="20" t="str">
        <f t="shared" si="2"/>
        <v>Red-breasted Goose</v>
      </c>
      <c r="AC23" s="2" t="e">
        <f t="array" ref="AC23">IF(K23="3_art",IF(AB23=_xludf.XLOOKUP(W23,#REF!,#REF!),"",_xludf.XLOOKUP(W23,#REF!,#REF!)),IF(K23="2_familj",IF(AB23=_xludf.XLOOKUP(W23,#REF!,#REF!),"",_xludf.XLOOKUP(W23,#REF!,#REF!)),""))</f>
        <v>#REF!</v>
      </c>
    </row>
    <row r="24" spans="1:29" ht="13.5" customHeight="1">
      <c r="A24" s="37"/>
      <c r="B24" s="38"/>
      <c r="C24" s="38"/>
      <c r="D24" s="48"/>
      <c r="E24" s="40" t="s">
        <v>71</v>
      </c>
      <c r="F24" s="41" t="s">
        <v>72</v>
      </c>
      <c r="G24" s="41" t="s">
        <v>73</v>
      </c>
      <c r="H24" s="54"/>
      <c r="K24" s="29" t="e">
        <f t="shared" si="3"/>
        <v>#REF!</v>
      </c>
      <c r="L24" s="30">
        <v>1</v>
      </c>
      <c r="M24" s="19" t="e">
        <f>IF(K24="1_ordning",M28+1,M28)</f>
        <v>#REF!</v>
      </c>
      <c r="N24" s="29">
        <v>1</v>
      </c>
      <c r="O24" s="19" t="e">
        <f t="shared" si="12"/>
        <v>#REF!</v>
      </c>
      <c r="P24" s="30">
        <v>1</v>
      </c>
      <c r="Q24" s="19" t="str">
        <f>IF(LEN(E24)-LEN(SUBSTITUTE(E24," ",""))=1,LEFT(E24,FIND(" ",E24)-1),Q28)</f>
        <v>Branta</v>
      </c>
      <c r="R24" s="19" t="e">
        <f>IF(Q24&lt;&gt;Q28,R28+1,R28)</f>
        <v>#REF!</v>
      </c>
      <c r="S24" s="30">
        <v>3</v>
      </c>
      <c r="T24" s="19" t="str">
        <f t="shared" si="5"/>
        <v>Branta canadensis</v>
      </c>
      <c r="U24" s="29" t="s">
        <v>71</v>
      </c>
      <c r="V24" s="19" t="e">
        <f t="array" aca="1" ref="V24" ca="1">_xludf.XLOOKUP(U24,#REF!,#REF!)</f>
        <v>#NAME?</v>
      </c>
      <c r="W24" s="29">
        <v>312</v>
      </c>
      <c r="X24" s="3" t="str">
        <f t="shared" si="15"/>
        <v/>
      </c>
      <c r="Y24" s="2" t="e">
        <f t="shared" si="7"/>
        <v>#REF!</v>
      </c>
      <c r="Z24" s="2" t="e">
        <f t="shared" si="0"/>
        <v>#REF!</v>
      </c>
      <c r="AA24" s="2" t="e">
        <f t="shared" si="1"/>
        <v>#REF!</v>
      </c>
      <c r="AB24" s="20" t="str">
        <f t="shared" si="2"/>
        <v>Canada Goose</v>
      </c>
      <c r="AC24" s="2" t="e">
        <f t="array" ref="AC24">IF(K24="3_art",IF(AB24=_xludf.XLOOKUP(W24,#REF!,#REF!),"",_xludf.XLOOKUP(W24,#REF!,#REF!)),IF(K24="2_familj",IF(AB24=_xludf.XLOOKUP(W24,#REF!,#REF!),"",_xludf.XLOOKUP(W24,#REF!,#REF!)),""))</f>
        <v>#REF!</v>
      </c>
    </row>
    <row r="25" spans="1:29" ht="13.5" customHeight="1">
      <c r="A25" s="37"/>
      <c r="B25" s="38" t="s">
        <v>30</v>
      </c>
      <c r="C25" s="38" t="s">
        <v>37</v>
      </c>
      <c r="D25" s="51"/>
      <c r="E25" s="44" t="s">
        <v>74</v>
      </c>
      <c r="F25" s="45" t="s">
        <v>75</v>
      </c>
      <c r="G25" s="45" t="s">
        <v>76</v>
      </c>
      <c r="H25" s="49"/>
      <c r="K25" s="29" t="e">
        <f t="shared" si="3"/>
        <v>#REF!</v>
      </c>
      <c r="L25" s="30">
        <v>1</v>
      </c>
      <c r="M25" s="19" t="e">
        <f>IF(K25="1_ordning",M24+1,M24)</f>
        <v>#REF!</v>
      </c>
      <c r="N25" s="29">
        <v>1</v>
      </c>
      <c r="O25" s="19" t="e">
        <f t="shared" si="12"/>
        <v>#REF!</v>
      </c>
      <c r="P25" s="30">
        <v>1</v>
      </c>
      <c r="Q25" s="19" t="str">
        <f>IF(LEN(E25)-LEN(SUBSTITUTE(E25," ",""))=1,LEFT(E25,FIND(" ",E25)-1),Q24)</f>
        <v>Branta</v>
      </c>
      <c r="R25" s="19" t="e">
        <f>IF(Q25&lt;&gt;Q24,R24+1,R24)</f>
        <v>#REF!</v>
      </c>
      <c r="S25" s="30">
        <v>3</v>
      </c>
      <c r="T25" s="19" t="str">
        <f t="shared" si="5"/>
        <v>Branta canadensis canadensis</v>
      </c>
      <c r="U25" s="29" t="s">
        <v>77</v>
      </c>
      <c r="V25" s="19" t="e">
        <f t="array" aca="1" ref="V25" ca="1">_xludf.XLOOKUP(U25,#REF!,#REF!)</f>
        <v>#NAME?</v>
      </c>
      <c r="W25" s="29">
        <v>319</v>
      </c>
      <c r="X25" s="3" t="str">
        <f t="shared" si="15"/>
        <v/>
      </c>
      <c r="Y25" s="2" t="e">
        <f t="shared" si="7"/>
        <v>#REF!</v>
      </c>
      <c r="Z25" s="2" t="e">
        <f t="shared" si="0"/>
        <v>#REF!</v>
      </c>
      <c r="AA25" s="2" t="e">
        <f t="shared" si="1"/>
        <v>#REF!</v>
      </c>
      <c r="AB25" s="20" t="str">
        <f t="shared" si="2"/>
        <v xml:space="preserve">   Atlantic Canada Goose</v>
      </c>
      <c r="AC25" s="2" t="e">
        <f t="array" ref="AC25">IF(K25="3_art",IF(AB25=_xludf.XLOOKUP(W25,#REF!,#REF!),"",_xludf.XLOOKUP(W25,#REF!,#REF!)),IF(K25="2_familj",IF(AB25=_xludf.XLOOKUP(W25,#REF!,#REF!),"",_xludf.XLOOKUP(W25,#REF!,#REF!)),""))</f>
        <v>#REF!</v>
      </c>
    </row>
    <row r="26" spans="1:29" ht="13.5" customHeight="1">
      <c r="A26" s="37"/>
      <c r="B26" s="38" t="s">
        <v>36</v>
      </c>
      <c r="C26" s="38" t="s">
        <v>37</v>
      </c>
      <c r="D26" s="48"/>
      <c r="E26" s="40" t="s">
        <v>78</v>
      </c>
      <c r="F26" s="41" t="s">
        <v>79</v>
      </c>
      <c r="G26" s="41" t="s">
        <v>80</v>
      </c>
      <c r="H26" s="54"/>
      <c r="K26" s="29" t="e">
        <f t="shared" si="3"/>
        <v>#REF!</v>
      </c>
      <c r="L26" s="30">
        <v>1</v>
      </c>
      <c r="M26" s="19" t="e">
        <f>IF(K26="1_ordning",M22+1,M22)</f>
        <v>#REF!</v>
      </c>
      <c r="N26" s="29">
        <v>1</v>
      </c>
      <c r="O26" s="19" t="e">
        <f t="shared" si="12"/>
        <v>#REF!</v>
      </c>
      <c r="P26" s="30">
        <v>1</v>
      </c>
      <c r="Q26" s="19" t="str">
        <f>IF(LEN(E26)-LEN(SUBSTITUTE(E26," ",""))=1,LEFT(E26,FIND(" ",E26)-1),Q22)</f>
        <v>Branta</v>
      </c>
      <c r="R26" s="19" t="e">
        <f>IF(Q26&lt;&gt;Q22,R22+1,R22)</f>
        <v>#REF!</v>
      </c>
      <c r="S26" s="30">
        <v>3</v>
      </c>
      <c r="T26" s="19" t="str">
        <f t="shared" si="5"/>
        <v>Branta leucopsis</v>
      </c>
      <c r="U26" s="29" t="s">
        <v>78</v>
      </c>
      <c r="V26" s="19" t="e">
        <f t="array" aca="1" ref="V26" ca="1">_xludf.XLOOKUP(U26,#REF!,#REF!)</f>
        <v>#NAME?</v>
      </c>
      <c r="W26" s="29">
        <v>320</v>
      </c>
      <c r="X26" s="3" t="str">
        <f t="shared" si="15"/>
        <v/>
      </c>
      <c r="Y26" s="2" t="e">
        <f t="shared" si="7"/>
        <v>#REF!</v>
      </c>
      <c r="Z26" s="2" t="e">
        <f t="shared" si="0"/>
        <v>#REF!</v>
      </c>
      <c r="AA26" s="2" t="e">
        <f t="shared" si="1"/>
        <v>#REF!</v>
      </c>
      <c r="AB26" s="20" t="str">
        <f t="shared" si="2"/>
        <v>Barnacle Goose</v>
      </c>
      <c r="AC26" s="2" t="e">
        <f t="array" ref="AC26">IF(K26="3_art",IF(AB26=_xludf.XLOOKUP(W26,#REF!,#REF!),"",_xludf.XLOOKUP(W26,#REF!,#REF!)),IF(K26="2_familj",IF(AB26=_xludf.XLOOKUP(W26,#REF!,#REF!),"",_xludf.XLOOKUP(W26,#REF!,#REF!)),""))</f>
        <v>#REF!</v>
      </c>
    </row>
    <row r="27" spans="1:29" ht="13.5" customHeight="1">
      <c r="A27" s="37"/>
      <c r="B27" s="38"/>
      <c r="C27" s="38"/>
      <c r="D27" s="48"/>
      <c r="E27" s="40" t="s">
        <v>81</v>
      </c>
      <c r="F27" s="41" t="s">
        <v>82</v>
      </c>
      <c r="G27" s="55" t="s">
        <v>83</v>
      </c>
      <c r="H27" s="54"/>
      <c r="K27" s="29" t="e">
        <f t="shared" si="3"/>
        <v>#REF!</v>
      </c>
      <c r="L27" s="30">
        <v>1</v>
      </c>
      <c r="M27" s="19" t="e">
        <f t="shared" ref="M27:M28" si="16">IF(K27="1_ordning",M26+1,M26)</f>
        <v>#REF!</v>
      </c>
      <c r="N27" s="29">
        <v>1</v>
      </c>
      <c r="O27" s="19" t="e">
        <f t="shared" si="12"/>
        <v>#REF!</v>
      </c>
      <c r="P27" s="30">
        <v>1</v>
      </c>
      <c r="Q27" s="19" t="str">
        <f t="shared" ref="Q27:Q28" si="17">IF(LEN(E27)-LEN(SUBSTITUTE(E27," ",""))=1,LEFT(E27,FIND(" ",E27)-1),Q26)</f>
        <v>Branta</v>
      </c>
      <c r="R27" s="19" t="e">
        <f t="shared" ref="R27:R28" si="18">IF(Q27&lt;&gt;Q26,R26+1,R26)</f>
        <v>#REF!</v>
      </c>
      <c r="S27" s="30">
        <v>3</v>
      </c>
      <c r="T27" s="19" t="str">
        <f t="shared" si="5"/>
        <v>Branta hutchinsii</v>
      </c>
      <c r="U27" s="29" t="s">
        <v>81</v>
      </c>
      <c r="V27" s="19" t="e">
        <f t="array" aca="1" ref="V27" ca="1">_xludf.XLOOKUP(U27,#REF!,#REF!)</f>
        <v>#NAME?</v>
      </c>
      <c r="W27" s="29">
        <v>321</v>
      </c>
      <c r="X27" s="3" t="str">
        <f t="shared" si="15"/>
        <v/>
      </c>
      <c r="Y27" s="2" t="e">
        <f t="shared" si="7"/>
        <v>#REF!</v>
      </c>
      <c r="Z27" s="2" t="e">
        <f t="shared" si="0"/>
        <v>#REF!</v>
      </c>
      <c r="AA27" s="2" t="e">
        <f t="shared" si="1"/>
        <v>#REF!</v>
      </c>
      <c r="AB27" s="20" t="str">
        <f t="shared" si="2"/>
        <v>Cackling Goose</v>
      </c>
      <c r="AC27" s="2" t="e">
        <f t="array" ref="AC27">IF(K27="3_art",IF(AB27=_xludf.XLOOKUP(W27,#REF!,#REF!),"",_xludf.XLOOKUP(W27,#REF!,#REF!)),IF(K27="2_familj",IF(AB27=_xludf.XLOOKUP(W27,#REF!,#REF!),"",_xludf.XLOOKUP(W27,#REF!,#REF!)),""))</f>
        <v>#REF!</v>
      </c>
    </row>
    <row r="28" spans="1:29" ht="13.5" customHeight="1">
      <c r="A28" s="37" t="s">
        <v>84</v>
      </c>
      <c r="B28" s="38" t="s">
        <v>36</v>
      </c>
      <c r="C28" s="38" t="s">
        <v>31</v>
      </c>
      <c r="D28" s="51">
        <v>1</v>
      </c>
      <c r="E28" s="44" t="s">
        <v>85</v>
      </c>
      <c r="F28" s="45" t="s">
        <v>86</v>
      </c>
      <c r="G28" s="46" t="s">
        <v>87</v>
      </c>
      <c r="H28" s="47"/>
      <c r="K28" s="29" t="e">
        <f t="shared" si="3"/>
        <v>#REF!</v>
      </c>
      <c r="L28" s="30">
        <v>1</v>
      </c>
      <c r="M28" s="19" t="e">
        <f t="shared" si="16"/>
        <v>#REF!</v>
      </c>
      <c r="N28" s="29">
        <v>1</v>
      </c>
      <c r="O28" s="19" t="e">
        <f t="shared" si="12"/>
        <v>#REF!</v>
      </c>
      <c r="P28" s="30">
        <v>1</v>
      </c>
      <c r="Q28" s="19" t="str">
        <f t="shared" si="17"/>
        <v>Branta</v>
      </c>
      <c r="R28" s="19" t="e">
        <f t="shared" si="18"/>
        <v>#REF!</v>
      </c>
      <c r="S28" s="30">
        <v>3</v>
      </c>
      <c r="T28" s="19" t="str">
        <f t="shared" si="5"/>
        <v>Branta hutchinsii hutchinsii</v>
      </c>
      <c r="U28" s="29" t="s">
        <v>88</v>
      </c>
      <c r="V28" s="19" t="e">
        <f t="array" aca="1" ref="V28" ca="1">_xludf.XLOOKUP(U28,#REF!,#REF!)</f>
        <v>#NAME?</v>
      </c>
      <c r="W28" s="29">
        <v>325</v>
      </c>
      <c r="X28" s="3" t="str">
        <f t="shared" si="15"/>
        <v/>
      </c>
      <c r="Y28" s="2" t="e">
        <f t="shared" si="7"/>
        <v>#REF!</v>
      </c>
      <c r="Z28" s="2" t="e">
        <f t="shared" si="0"/>
        <v>#REF!</v>
      </c>
      <c r="AA28" s="2" t="e">
        <f t="shared" si="1"/>
        <v>#REF!</v>
      </c>
      <c r="AB28" s="20" t="str">
        <f t="shared" si="2"/>
        <v xml:space="preserve">   Richardson’s Cackling Goose</v>
      </c>
      <c r="AC28" s="2" t="e">
        <f t="array" ref="AC28">IF(K28="3_art",IF(AB28=_xludf.XLOOKUP(W28,#REF!,#REF!),"",_xludf.XLOOKUP(W28,#REF!,#REF!)),IF(K28="2_familj",IF(AB28=_xludf.XLOOKUP(W28,#REF!,#REF!),"",_xludf.XLOOKUP(W28,#REF!,#REF!)),""))</f>
        <v>#REF!</v>
      </c>
    </row>
    <row r="29" spans="1:29" ht="13.5" customHeight="1">
      <c r="A29" s="37"/>
      <c r="B29" s="38" t="s">
        <v>30</v>
      </c>
      <c r="C29" s="38" t="s">
        <v>55</v>
      </c>
      <c r="D29" s="48"/>
      <c r="E29" s="40" t="s">
        <v>89</v>
      </c>
      <c r="F29" s="41" t="s">
        <v>90</v>
      </c>
      <c r="G29" s="41" t="s">
        <v>91</v>
      </c>
      <c r="H29" s="56"/>
      <c r="K29" s="29" t="e">
        <f t="shared" si="3"/>
        <v>#REF!</v>
      </c>
      <c r="L29" s="30">
        <v>1</v>
      </c>
      <c r="M29" s="19" t="e">
        <f>IF(K29="1_ordning",M23+1,M23)</f>
        <v>#REF!</v>
      </c>
      <c r="N29" s="29">
        <v>1</v>
      </c>
      <c r="O29" s="19" t="e">
        <f t="shared" si="12"/>
        <v>#REF!</v>
      </c>
      <c r="P29" s="30">
        <v>1</v>
      </c>
      <c r="Q29" s="19" t="str">
        <f>IF(LEN(E29)-LEN(SUBSTITUTE(E29," ",""))=1,LEFT(E29,FIND(" ",E29)-1),Q23)</f>
        <v>Anser</v>
      </c>
      <c r="R29" s="19" t="e">
        <f>IF(Q29&lt;&gt;Q23,R23+1,R23)</f>
        <v>#REF!</v>
      </c>
      <c r="S29" s="30">
        <v>4</v>
      </c>
      <c r="T29" s="19" t="str">
        <f t="shared" si="5"/>
        <v>Anser indicus</v>
      </c>
      <c r="U29" s="29" t="s">
        <v>89</v>
      </c>
      <c r="V29" s="19" t="e">
        <f t="array" aca="1" ref="V29" ca="1">_xludf.XLOOKUP(U29,#REF!,#REF!)</f>
        <v>#NAME?</v>
      </c>
      <c r="W29" s="29">
        <v>327</v>
      </c>
      <c r="X29" s="3" t="str">
        <f t="shared" si="15"/>
        <v/>
      </c>
      <c r="Y29" s="2" t="e">
        <f t="shared" si="7"/>
        <v>#REF!</v>
      </c>
      <c r="Z29" s="2" t="e">
        <f t="shared" si="0"/>
        <v>#REF!</v>
      </c>
      <c r="AA29" s="2" t="e">
        <f t="shared" si="1"/>
        <v>#REF!</v>
      </c>
      <c r="AB29" s="20" t="str">
        <f t="shared" si="2"/>
        <v>Bar-headed Goose</v>
      </c>
      <c r="AC29" s="2" t="e">
        <f t="array" ref="AC29">IF(K29="3_art",IF(AB29=_xludf.XLOOKUP(W29,#REF!,#REF!),"",_xludf.XLOOKUP(W29,#REF!,#REF!)),IF(K29="2_familj",IF(AB29=_xludf.XLOOKUP(W29,#REF!,#REF!),"",_xludf.XLOOKUP(W29,#REF!,#REF!)),""))</f>
        <v>#REF!</v>
      </c>
    </row>
    <row r="30" spans="1:29" ht="13.5" customHeight="1">
      <c r="A30" s="57" t="s">
        <v>84</v>
      </c>
      <c r="B30" s="57" t="s">
        <v>36</v>
      </c>
      <c r="C30" s="57" t="s">
        <v>31</v>
      </c>
      <c r="D30" s="58">
        <v>1</v>
      </c>
      <c r="E30" s="59" t="s">
        <v>92</v>
      </c>
      <c r="F30" s="50" t="s">
        <v>93</v>
      </c>
      <c r="G30" s="50" t="s">
        <v>94</v>
      </c>
      <c r="H30" s="47" t="s">
        <v>95</v>
      </c>
      <c r="K30" s="29"/>
      <c r="L30" s="30"/>
      <c r="M30" s="19"/>
      <c r="N30" s="29"/>
      <c r="O30" s="19"/>
      <c r="P30" s="30"/>
      <c r="Q30" s="19"/>
      <c r="R30" s="19"/>
      <c r="S30" s="30"/>
      <c r="T30" s="19"/>
      <c r="U30" s="29"/>
      <c r="V30" s="19"/>
      <c r="W30" s="29"/>
      <c r="X30" s="3"/>
      <c r="Y30" s="2"/>
      <c r="Z30" s="2"/>
      <c r="AA30" s="2"/>
      <c r="AB30" s="20"/>
      <c r="AC30" s="2"/>
    </row>
    <row r="31" spans="1:29" ht="13.5" customHeight="1">
      <c r="A31" s="37"/>
      <c r="B31" s="37"/>
      <c r="C31" s="37"/>
      <c r="D31" s="48"/>
      <c r="E31" s="40" t="s">
        <v>96</v>
      </c>
      <c r="F31" s="41" t="s">
        <v>97</v>
      </c>
      <c r="G31" s="41" t="s">
        <v>98</v>
      </c>
      <c r="H31" s="49"/>
      <c r="K31" s="29" t="e">
        <f t="shared" ref="K31:K285" si="19">IF(#REF!="Ordning","1_ordning",IF(#REF!="Familj","2_familj",IF(LEN(E31)-LEN(SUBSTITUTE(E31," ",""))=1,"3_art",IF(LEN(E31)-LEN(SUBSTITUTE(E31," ",""))=5,"4_underart","9_CHECK ERROR"))))</f>
        <v>#REF!</v>
      </c>
      <c r="L31" s="30">
        <v>1</v>
      </c>
      <c r="M31" s="19" t="e">
        <f>IF(K31="1_ordning",M29+1,M29)</f>
        <v>#REF!</v>
      </c>
      <c r="N31" s="29">
        <v>1</v>
      </c>
      <c r="O31" s="19" t="e">
        <f>IF(K31="2_familj",O29+1,O29)</f>
        <v>#REF!</v>
      </c>
      <c r="P31" s="30">
        <v>1</v>
      </c>
      <c r="Q31" s="19" t="str">
        <f>IF(LEN(E31)-LEN(SUBSTITUTE(E31," ",""))=1,LEFT(E31,FIND(" ",E31)-1),Q29)</f>
        <v>Anser</v>
      </c>
      <c r="R31" s="19" t="e">
        <f>IF(Q31&lt;&gt;Q29,R29+1,R29)</f>
        <v>#REF!</v>
      </c>
      <c r="S31" s="30">
        <v>4</v>
      </c>
      <c r="T31" s="19" t="str">
        <f t="shared" ref="T31:T285" si="20">IF(LEN(E31)-LEN(SUBSTITUTE(E31,".",""))=0,TRIM(E31),TRIM(CONCATENATE(LEFT(TRIM(E31),FIND(" ",TRIM(E31))-1)," ",MID(TRIM(E31),FIND(" ",TRIM(E31))+4,99)," ",MID(TRIM(E31),FIND(" ",TRIM(E31))+4,99))))</f>
        <v>Anser anser</v>
      </c>
      <c r="U31" s="29" t="s">
        <v>96</v>
      </c>
      <c r="V31" s="19" t="e">
        <f t="array" aca="1" ref="V31" ca="1">_xludf.XLOOKUP(U31,#REF!,#REF!)</f>
        <v>#NAME?</v>
      </c>
      <c r="W31" s="29">
        <v>333</v>
      </c>
      <c r="X31" s="3" t="str">
        <f>IF(W31&gt;W29,"","Fel i ordningen!")</f>
        <v/>
      </c>
      <c r="Y31" s="2" t="e">
        <f t="shared" ref="Y31:Y285" si="21">IF(K31="4_underart",CONCATENATE("   ",U31),U31)</f>
        <v>#REF!</v>
      </c>
      <c r="Z31" s="2" t="e">
        <f t="shared" ref="Z31:Z285" si="22">IF(#REF!&lt;&gt;"Ordning",IF(#REF!&lt;&gt;"Familj",#REF!,""),"")</f>
        <v>#REF!</v>
      </c>
      <c r="AA31" s="2" t="e">
        <f t="shared" ref="AA31:AA285" si="23">IF(#REF!="Ordning",#REF!,IF(#REF!="Familj",#REF!,""))</f>
        <v>#REF!</v>
      </c>
      <c r="AB31" s="20" t="str">
        <f t="shared" ref="AB31:AB285" si="24">IF(LEFT(G31,7)="Ordning",PROPER(MID(G31,9,999)),IF(LEFT(G31,6)="Familj",PROPER(MID(G31,8,999)),G31))</f>
        <v>Greylag Goose</v>
      </c>
      <c r="AC31" s="2" t="e">
        <f t="array" ref="AC31">IF(K31="3_art",IF(AB31=_xludf.XLOOKUP(W31,#REF!,#REF!),"",_xludf.XLOOKUP(W31,#REF!,#REF!)),IF(K31="2_familj",IF(AB31=_xludf.XLOOKUP(W31,#REF!,#REF!),"",_xludf.XLOOKUP(W31,#REF!,#REF!)),""))</f>
        <v>#REF!</v>
      </c>
    </row>
    <row r="32" spans="1:29" ht="13.5" customHeight="1">
      <c r="A32" s="37"/>
      <c r="B32" s="38" t="s">
        <v>36</v>
      </c>
      <c r="C32" s="38" t="s">
        <v>37</v>
      </c>
      <c r="D32" s="51"/>
      <c r="E32" s="44" t="s">
        <v>99</v>
      </c>
      <c r="F32" s="45" t="s">
        <v>100</v>
      </c>
      <c r="G32" s="45" t="s">
        <v>101</v>
      </c>
      <c r="H32" s="60"/>
      <c r="K32" s="29" t="e">
        <f t="shared" si="19"/>
        <v>#REF!</v>
      </c>
      <c r="L32" s="30">
        <v>1</v>
      </c>
      <c r="M32" s="19" t="e">
        <f>IF(K32="1_ordning",M31+1,M31)</f>
        <v>#REF!</v>
      </c>
      <c r="N32" s="29">
        <v>1</v>
      </c>
      <c r="O32" s="19" t="e">
        <f t="shared" ref="O32:O143" si="25">IF(K32="2_familj",O31+1,O31)</f>
        <v>#REF!</v>
      </c>
      <c r="P32" s="30">
        <v>1</v>
      </c>
      <c r="Q32" s="19" t="str">
        <f>IF(LEN(E32)-LEN(SUBSTITUTE(E32," ",""))=1,LEFT(E32,FIND(" ",E32)-1),Q31)</f>
        <v>Anser</v>
      </c>
      <c r="R32" s="19" t="e">
        <f>IF(Q32&lt;&gt;Q31,R31+1,R31)</f>
        <v>#REF!</v>
      </c>
      <c r="S32" s="30">
        <v>4</v>
      </c>
      <c r="T32" s="19" t="str">
        <f t="shared" si="20"/>
        <v>Anser anser anser</v>
      </c>
      <c r="U32" s="29" t="s">
        <v>102</v>
      </c>
      <c r="V32" s="19" t="e">
        <f t="array" aca="1" ref="V32" ca="1">_xludf.XLOOKUP(U32,#REF!,#REF!)</f>
        <v>#NAME?</v>
      </c>
      <c r="W32" s="29">
        <v>334</v>
      </c>
      <c r="X32" s="3" t="str">
        <f t="shared" ref="X32:X71" si="26">IF(W32&gt;W31,"","Fel i ordningen!")</f>
        <v/>
      </c>
      <c r="Y32" s="2" t="e">
        <f t="shared" si="21"/>
        <v>#REF!</v>
      </c>
      <c r="Z32" s="2" t="e">
        <f t="shared" si="22"/>
        <v>#REF!</v>
      </c>
      <c r="AA32" s="2" t="e">
        <f t="shared" si="23"/>
        <v>#REF!</v>
      </c>
      <c r="AB32" s="20" t="str">
        <f t="shared" si="24"/>
        <v xml:space="preserve">   Western Greylag Goose</v>
      </c>
      <c r="AC32" s="2" t="e">
        <f t="array" ref="AC32">IF(K32="3_art",IF(AB32=_xludf.XLOOKUP(W32,#REF!,#REF!),"",_xludf.XLOOKUP(W32,#REF!,#REF!)),IF(K32="2_familj",IF(AB32=_xludf.XLOOKUP(W32,#REF!,#REF!),"",_xludf.XLOOKUP(W32,#REF!,#REF!)),""))</f>
        <v>#REF!</v>
      </c>
    </row>
    <row r="33" spans="1:29" ht="13.5" customHeight="1">
      <c r="A33" s="37"/>
      <c r="B33" s="38" t="s">
        <v>36</v>
      </c>
      <c r="C33" s="61" t="s">
        <v>37</v>
      </c>
      <c r="D33" s="48"/>
      <c r="E33" s="40" t="s">
        <v>103</v>
      </c>
      <c r="F33" s="41" t="s">
        <v>104</v>
      </c>
      <c r="G33" s="41" t="s">
        <v>105</v>
      </c>
      <c r="H33" s="49"/>
      <c r="K33" s="29" t="e">
        <f t="shared" si="19"/>
        <v>#REF!</v>
      </c>
      <c r="L33" s="30">
        <v>1</v>
      </c>
      <c r="M33" s="19" t="e">
        <f>IF(K33="1_ordning",M36+1,M36)</f>
        <v>#REF!</v>
      </c>
      <c r="N33" s="29">
        <v>1</v>
      </c>
      <c r="O33" s="19" t="e">
        <f t="shared" si="25"/>
        <v>#REF!</v>
      </c>
      <c r="P33" s="30">
        <v>1</v>
      </c>
      <c r="Q33" s="19" t="str">
        <f>IF(LEN(E33)-LEN(SUBSTITUTE(E33," ",""))=1,LEFT(E33,FIND(" ",E33)-1),Q36)</f>
        <v>Anser</v>
      </c>
      <c r="R33" s="19" t="e">
        <f>IF(Q33&lt;&gt;Q36,R36+1,R36)</f>
        <v>#REF!</v>
      </c>
      <c r="S33" s="30">
        <v>4</v>
      </c>
      <c r="T33" s="19" t="str">
        <f t="shared" si="20"/>
        <v>Anser erythropus</v>
      </c>
      <c r="U33" s="29" t="s">
        <v>103</v>
      </c>
      <c r="V33" s="19" t="e">
        <f t="array" aca="1" ref="V33" ca="1">_xludf.XLOOKUP(U33,#REF!,#REF!)</f>
        <v>#NAME?</v>
      </c>
      <c r="W33" s="29">
        <v>337</v>
      </c>
      <c r="X33" s="3" t="str">
        <f t="shared" si="26"/>
        <v/>
      </c>
      <c r="Y33" s="2" t="e">
        <f t="shared" si="21"/>
        <v>#REF!</v>
      </c>
      <c r="Z33" s="2" t="e">
        <f t="shared" si="22"/>
        <v>#REF!</v>
      </c>
      <c r="AA33" s="2" t="e">
        <f t="shared" si="23"/>
        <v>#REF!</v>
      </c>
      <c r="AB33" s="20" t="str">
        <f t="shared" si="24"/>
        <v>Lesser White-fronted Goose</v>
      </c>
      <c r="AC33" s="2" t="e">
        <f t="array" ref="AC33">IF(K33="3_art",IF(AB33=_xludf.XLOOKUP(W33,#REF!,#REF!),"",_xludf.XLOOKUP(W33,#REF!,#REF!)),IF(K33="2_familj",IF(AB33=_xludf.XLOOKUP(W33,#REF!,#REF!),"",_xludf.XLOOKUP(W33,#REF!,#REF!)),""))</f>
        <v>#REF!</v>
      </c>
    </row>
    <row r="34" spans="1:29" ht="13.5" customHeight="1">
      <c r="A34" s="37"/>
      <c r="B34" s="38" t="s">
        <v>36</v>
      </c>
      <c r="C34" s="38" t="s">
        <v>44</v>
      </c>
      <c r="D34" s="48"/>
      <c r="E34" s="40" t="s">
        <v>106</v>
      </c>
      <c r="F34" s="41" t="s">
        <v>107</v>
      </c>
      <c r="G34" s="41" t="s">
        <v>108</v>
      </c>
      <c r="H34" s="49"/>
      <c r="K34" s="29" t="e">
        <f t="shared" si="19"/>
        <v>#REF!</v>
      </c>
      <c r="L34" s="30">
        <v>1</v>
      </c>
      <c r="M34" s="19" t="e">
        <f>IF(K34="1_ordning",M32+1,M32)</f>
        <v>#REF!</v>
      </c>
      <c r="N34" s="29">
        <v>1</v>
      </c>
      <c r="O34" s="19" t="e">
        <f t="shared" si="25"/>
        <v>#REF!</v>
      </c>
      <c r="P34" s="30">
        <v>1</v>
      </c>
      <c r="Q34" s="19" t="str">
        <f>IF(LEN(E34)-LEN(SUBSTITUTE(E34," ",""))=1,LEFT(E34,FIND(" ",E34)-1),Q32)</f>
        <v>Anser</v>
      </c>
      <c r="R34" s="19" t="e">
        <f>IF(Q34&lt;&gt;Q32,R32+1,R32)</f>
        <v>#REF!</v>
      </c>
      <c r="S34" s="30">
        <v>4</v>
      </c>
      <c r="T34" s="19" t="str">
        <f t="shared" si="20"/>
        <v>Anser albifrons</v>
      </c>
      <c r="U34" s="29" t="s">
        <v>106</v>
      </c>
      <c r="V34" s="19" t="e">
        <f t="array" aca="1" ref="V34" ca="1">_xludf.XLOOKUP(U34,#REF!,#REF!)</f>
        <v>#NAME?</v>
      </c>
      <c r="W34" s="29">
        <v>338</v>
      </c>
      <c r="X34" s="3" t="str">
        <f t="shared" si="26"/>
        <v/>
      </c>
      <c r="Y34" s="2" t="e">
        <f t="shared" si="21"/>
        <v>#REF!</v>
      </c>
      <c r="Z34" s="2" t="e">
        <f t="shared" si="22"/>
        <v>#REF!</v>
      </c>
      <c r="AA34" s="2" t="e">
        <f t="shared" si="23"/>
        <v>#REF!</v>
      </c>
      <c r="AB34" s="20" t="str">
        <f t="shared" si="24"/>
        <v>Greater White-fronted Goose</v>
      </c>
      <c r="AC34" s="2" t="e">
        <f t="array" ref="AC34">IF(K34="3_art",IF(AB34=_xludf.XLOOKUP(W34,#REF!,#REF!),"",_xludf.XLOOKUP(W34,#REF!,#REF!)),IF(K34="2_familj",IF(AB34=_xludf.XLOOKUP(W34,#REF!,#REF!),"",_xludf.XLOOKUP(W34,#REF!,#REF!)),""))</f>
        <v>#REF!</v>
      </c>
    </row>
    <row r="35" spans="1:29" ht="13.5" customHeight="1">
      <c r="A35" s="38"/>
      <c r="B35" s="38" t="s">
        <v>36</v>
      </c>
      <c r="C35" s="38" t="s">
        <v>31</v>
      </c>
      <c r="D35" s="62" t="s">
        <v>109</v>
      </c>
      <c r="E35" s="44" t="s">
        <v>110</v>
      </c>
      <c r="F35" s="45" t="s">
        <v>111</v>
      </c>
      <c r="G35" s="45" t="s">
        <v>112</v>
      </c>
      <c r="H35" s="49"/>
      <c r="K35" s="29" t="e">
        <f t="shared" si="19"/>
        <v>#REF!</v>
      </c>
      <c r="L35" s="30">
        <v>1</v>
      </c>
      <c r="M35" s="19" t="e">
        <f t="shared" ref="M35:M36" si="27">IF(K35="1_ordning",M34+1,M34)</f>
        <v>#REF!</v>
      </c>
      <c r="N35" s="29">
        <v>1</v>
      </c>
      <c r="O35" s="19" t="e">
        <f t="shared" si="25"/>
        <v>#REF!</v>
      </c>
      <c r="P35" s="30">
        <v>1</v>
      </c>
      <c r="Q35" s="19" t="str">
        <f t="shared" ref="Q35:Q36" si="28">IF(LEN(E35)-LEN(SUBSTITUTE(E35," ",""))=1,LEFT(E35,FIND(" ",E35)-1),Q34)</f>
        <v>Anser</v>
      </c>
      <c r="R35" s="19" t="e">
        <f t="shared" ref="R35:R36" si="29">IF(Q35&lt;&gt;Q34,R34+1,R34)</f>
        <v>#REF!</v>
      </c>
      <c r="S35" s="30">
        <v>4</v>
      </c>
      <c r="T35" s="19" t="str">
        <f t="shared" si="20"/>
        <v>Anser albifrons flavirostris</v>
      </c>
      <c r="U35" s="29" t="s">
        <v>113</v>
      </c>
      <c r="V35" s="19" t="e">
        <f t="array" aca="1" ref="V35" ca="1">_xludf.XLOOKUP(U35,#REF!,#REF!)</f>
        <v>#NAME?</v>
      </c>
      <c r="W35" s="29">
        <v>339</v>
      </c>
      <c r="X35" s="3" t="str">
        <f t="shared" si="26"/>
        <v/>
      </c>
      <c r="Y35" s="2" t="e">
        <f t="shared" si="21"/>
        <v>#REF!</v>
      </c>
      <c r="Z35" s="2" t="e">
        <f t="shared" si="22"/>
        <v>#REF!</v>
      </c>
      <c r="AA35" s="2" t="e">
        <f t="shared" si="23"/>
        <v>#REF!</v>
      </c>
      <c r="AB35" s="20" t="str">
        <f t="shared" si="24"/>
        <v xml:space="preserve">   Greenland White-fronted Goose</v>
      </c>
      <c r="AC35" s="2" t="e">
        <f t="array" ref="AC35">IF(K35="3_art",IF(AB35=_xludf.XLOOKUP(W35,#REF!,#REF!),"",_xludf.XLOOKUP(W35,#REF!,#REF!)),IF(K35="2_familj",IF(AB35=_xludf.XLOOKUP(W35,#REF!,#REF!),"",_xludf.XLOOKUP(W35,#REF!,#REF!)),""))</f>
        <v>#REF!</v>
      </c>
    </row>
    <row r="36" spans="1:29" ht="13.5" customHeight="1">
      <c r="A36" s="37"/>
      <c r="B36" s="38" t="s">
        <v>36</v>
      </c>
      <c r="C36" s="38" t="s">
        <v>44</v>
      </c>
      <c r="D36" s="51"/>
      <c r="E36" s="44" t="s">
        <v>114</v>
      </c>
      <c r="F36" s="45" t="s">
        <v>115</v>
      </c>
      <c r="G36" s="63" t="s">
        <v>116</v>
      </c>
      <c r="H36" s="49"/>
      <c r="K36" s="29" t="e">
        <f t="shared" si="19"/>
        <v>#REF!</v>
      </c>
      <c r="L36" s="30">
        <v>1</v>
      </c>
      <c r="M36" s="19" t="e">
        <f t="shared" si="27"/>
        <v>#REF!</v>
      </c>
      <c r="N36" s="29">
        <v>1</v>
      </c>
      <c r="O36" s="19" t="e">
        <f t="shared" si="25"/>
        <v>#REF!</v>
      </c>
      <c r="P36" s="30">
        <v>1</v>
      </c>
      <c r="Q36" s="19" t="str">
        <f t="shared" si="28"/>
        <v>Anser</v>
      </c>
      <c r="R36" s="19" t="e">
        <f t="shared" si="29"/>
        <v>#REF!</v>
      </c>
      <c r="S36" s="30">
        <v>4</v>
      </c>
      <c r="T36" s="19" t="str">
        <f t="shared" si="20"/>
        <v>Anser albifrons albifrons</v>
      </c>
      <c r="U36" s="29" t="s">
        <v>117</v>
      </c>
      <c r="V36" s="19" t="e">
        <f t="array" aca="1" ref="V36" ca="1">_xludf.XLOOKUP(U36,#REF!,#REF!)</f>
        <v>#NAME?</v>
      </c>
      <c r="W36" s="29">
        <v>340</v>
      </c>
      <c r="X36" s="3" t="str">
        <f t="shared" si="26"/>
        <v/>
      </c>
      <c r="Y36" s="2" t="e">
        <f t="shared" si="21"/>
        <v>#REF!</v>
      </c>
      <c r="Z36" s="2" t="e">
        <f t="shared" si="22"/>
        <v>#REF!</v>
      </c>
      <c r="AA36" s="2" t="e">
        <f t="shared" si="23"/>
        <v>#REF!</v>
      </c>
      <c r="AB36" s="20" t="str">
        <f t="shared" si="24"/>
        <v xml:space="preserve">   European White-fronted Goose</v>
      </c>
      <c r="AC36" s="2" t="e">
        <f t="array" ref="AC36">IF(K36="3_art",IF(AB36=_xludf.XLOOKUP(W36,#REF!,#REF!),"",_xludf.XLOOKUP(W36,#REF!,#REF!)),IF(K36="2_familj",IF(AB36=_xludf.XLOOKUP(W36,#REF!,#REF!),"",_xludf.XLOOKUP(W36,#REF!,#REF!)),""))</f>
        <v>#REF!</v>
      </c>
    </row>
    <row r="37" spans="1:29" ht="13.5" customHeight="1">
      <c r="A37" s="37"/>
      <c r="B37" s="38"/>
      <c r="C37" s="38"/>
      <c r="D37" s="48"/>
      <c r="E37" s="40" t="s">
        <v>118</v>
      </c>
      <c r="F37" s="55" t="s">
        <v>119</v>
      </c>
      <c r="G37" s="55" t="s">
        <v>120</v>
      </c>
      <c r="H37" s="64"/>
      <c r="K37" s="29" t="e">
        <f t="shared" si="19"/>
        <v>#REF!</v>
      </c>
      <c r="L37" s="30">
        <v>1</v>
      </c>
      <c r="M37" s="19" t="e">
        <f>IF(K37="1_ordning",M41+1,M41)</f>
        <v>#REF!</v>
      </c>
      <c r="N37" s="29">
        <v>1</v>
      </c>
      <c r="O37" s="19" t="e">
        <f t="shared" si="25"/>
        <v>#REF!</v>
      </c>
      <c r="P37" s="30">
        <v>1</v>
      </c>
      <c r="Q37" s="19" t="str">
        <f>IF(LEN(E37)-LEN(SUBSTITUTE(E37," ",""))=1,LEFT(E37,FIND(" ",E37)-1),Q41)</f>
        <v>Anser</v>
      </c>
      <c r="R37" s="19" t="e">
        <f>IF(Q37&lt;&gt;Q41,R41+1,R41)</f>
        <v>#REF!</v>
      </c>
      <c r="S37" s="30">
        <v>4</v>
      </c>
      <c r="T37" s="19" t="str">
        <f t="shared" si="20"/>
        <v>Anser serrirostris</v>
      </c>
      <c r="U37" s="29" t="s">
        <v>118</v>
      </c>
      <c r="V37" s="19" t="e">
        <f t="array" aca="1" ref="V37" ca="1">_xludf.XLOOKUP(U37,#REF!,#REF!)</f>
        <v>#NAME?</v>
      </c>
      <c r="W37" s="29">
        <v>344</v>
      </c>
      <c r="X37" s="3" t="str">
        <f t="shared" si="26"/>
        <v/>
      </c>
      <c r="Y37" s="2" t="e">
        <f t="shared" si="21"/>
        <v>#REF!</v>
      </c>
      <c r="Z37" s="2" t="e">
        <f t="shared" si="22"/>
        <v>#REF!</v>
      </c>
      <c r="AA37" s="2" t="e">
        <f t="shared" si="23"/>
        <v>#REF!</v>
      </c>
      <c r="AB37" s="20" t="str">
        <f t="shared" si="24"/>
        <v>Tundra Bean Goose</v>
      </c>
      <c r="AC37" s="2" t="e">
        <f t="array" ref="AC37">IF(K37="3_art",IF(AB37=_xludf.XLOOKUP(W37,#REF!,#REF!),"",_xludf.XLOOKUP(W37,#REF!,#REF!)),IF(K37="2_familj",IF(AB37=_xludf.XLOOKUP(W37,#REF!,#REF!),"",_xludf.XLOOKUP(W37,#REF!,#REF!)),""))</f>
        <v>#REF!</v>
      </c>
    </row>
    <row r="38" spans="1:29" ht="13.5" customHeight="1">
      <c r="A38" s="37"/>
      <c r="B38" s="38" t="s">
        <v>36</v>
      </c>
      <c r="C38" s="38" t="s">
        <v>121</v>
      </c>
      <c r="D38" s="51"/>
      <c r="E38" s="44" t="s">
        <v>122</v>
      </c>
      <c r="F38" s="46" t="s">
        <v>123</v>
      </c>
      <c r="G38" s="46" t="s">
        <v>124</v>
      </c>
      <c r="H38" s="64"/>
      <c r="K38" s="29" t="e">
        <f t="shared" si="19"/>
        <v>#REF!</v>
      </c>
      <c r="L38" s="30">
        <v>1</v>
      </c>
      <c r="M38" s="19" t="e">
        <f t="shared" ref="M38:M39" si="30">IF(K38="1_ordning",M37+1,M37)</f>
        <v>#REF!</v>
      </c>
      <c r="N38" s="29">
        <v>1</v>
      </c>
      <c r="O38" s="19" t="e">
        <f t="shared" si="25"/>
        <v>#REF!</v>
      </c>
      <c r="P38" s="30">
        <v>1</v>
      </c>
      <c r="Q38" s="19" t="str">
        <f t="shared" ref="Q38:Q39" si="31">IF(LEN(E38)-LEN(SUBSTITUTE(E38," ",""))=1,LEFT(E38,FIND(" ",E38)-1),Q37)</f>
        <v>Anser</v>
      </c>
      <c r="R38" s="19" t="e">
        <f t="shared" ref="R38:R39" si="32">IF(Q38&lt;&gt;Q37,R37+1,R37)</f>
        <v>#REF!</v>
      </c>
      <c r="S38" s="30">
        <v>4</v>
      </c>
      <c r="T38" s="19" t="str">
        <f t="shared" si="20"/>
        <v>Anser serrirostris rossicus</v>
      </c>
      <c r="U38" s="29" t="s">
        <v>125</v>
      </c>
      <c r="V38" s="19" t="e">
        <f t="array" aca="1" ref="V38" ca="1">_xludf.XLOOKUP(U38,#REF!,#REF!)</f>
        <v>#NAME?</v>
      </c>
      <c r="W38" s="29">
        <v>345</v>
      </c>
      <c r="X38" s="3" t="str">
        <f t="shared" si="26"/>
        <v/>
      </c>
      <c r="Y38" s="2" t="e">
        <f t="shared" si="21"/>
        <v>#REF!</v>
      </c>
      <c r="Z38" s="2" t="e">
        <f t="shared" si="22"/>
        <v>#REF!</v>
      </c>
      <c r="AA38" s="2" t="e">
        <f t="shared" si="23"/>
        <v>#REF!</v>
      </c>
      <c r="AB38" s="20" t="str">
        <f t="shared" si="24"/>
        <v xml:space="preserve">   Western Tundra Bean Goose*</v>
      </c>
      <c r="AC38" s="2" t="e">
        <f t="array" ref="AC38">IF(K38="3_art",IF(AB38=_xludf.XLOOKUP(W38,#REF!,#REF!),"",_xludf.XLOOKUP(W38,#REF!,#REF!)),IF(K38="2_familj",IF(AB38=_xludf.XLOOKUP(W38,#REF!,#REF!),"",_xludf.XLOOKUP(W38,#REF!,#REF!)),""))</f>
        <v>#REF!</v>
      </c>
    </row>
    <row r="39" spans="1:29" ht="13.5" customHeight="1">
      <c r="A39" s="37"/>
      <c r="B39" s="38" t="s">
        <v>36</v>
      </c>
      <c r="C39" s="38" t="s">
        <v>44</v>
      </c>
      <c r="D39" s="48"/>
      <c r="E39" s="40" t="s">
        <v>126</v>
      </c>
      <c r="F39" s="41" t="s">
        <v>127</v>
      </c>
      <c r="G39" s="41" t="s">
        <v>128</v>
      </c>
      <c r="H39" s="49"/>
      <c r="K39" s="29" t="e">
        <f t="shared" si="19"/>
        <v>#REF!</v>
      </c>
      <c r="L39" s="30">
        <v>1</v>
      </c>
      <c r="M39" s="19" t="e">
        <f t="shared" si="30"/>
        <v>#REF!</v>
      </c>
      <c r="N39" s="29">
        <v>1</v>
      </c>
      <c r="O39" s="19" t="e">
        <f t="shared" si="25"/>
        <v>#REF!</v>
      </c>
      <c r="P39" s="30">
        <v>1</v>
      </c>
      <c r="Q39" s="19" t="str">
        <f t="shared" si="31"/>
        <v>Anser</v>
      </c>
      <c r="R39" s="19" t="e">
        <f t="shared" si="32"/>
        <v>#REF!</v>
      </c>
      <c r="S39" s="30">
        <v>4</v>
      </c>
      <c r="T39" s="19" t="str">
        <f t="shared" si="20"/>
        <v>Anser brachyrhynchus</v>
      </c>
      <c r="U39" s="29" t="s">
        <v>126</v>
      </c>
      <c r="V39" s="19" t="e">
        <f t="array" aca="1" ref="V39" ca="1">_xludf.XLOOKUP(U39,#REF!,#REF!)</f>
        <v>#NAME?</v>
      </c>
      <c r="W39" s="29">
        <v>347</v>
      </c>
      <c r="X39" s="3" t="str">
        <f t="shared" si="26"/>
        <v/>
      </c>
      <c r="Y39" s="2" t="e">
        <f t="shared" si="21"/>
        <v>#REF!</v>
      </c>
      <c r="Z39" s="2" t="e">
        <f t="shared" si="22"/>
        <v>#REF!</v>
      </c>
      <c r="AA39" s="2" t="e">
        <f t="shared" si="23"/>
        <v>#REF!</v>
      </c>
      <c r="AB39" s="20" t="str">
        <f t="shared" si="24"/>
        <v>Pink-footed Goose</v>
      </c>
      <c r="AC39" s="2" t="e">
        <f t="array" ref="AC39">IF(K39="3_art",IF(AB39=_xludf.XLOOKUP(W39,#REF!,#REF!),"",_xludf.XLOOKUP(W39,#REF!,#REF!)),IF(K39="2_familj",IF(AB39=_xludf.XLOOKUP(W39,#REF!,#REF!),"",_xludf.XLOOKUP(W39,#REF!,#REF!)),""))</f>
        <v>#REF!</v>
      </c>
    </row>
    <row r="40" spans="1:29" ht="13.5" customHeight="1">
      <c r="A40" s="37"/>
      <c r="B40" s="37"/>
      <c r="C40" s="37"/>
      <c r="D40" s="48"/>
      <c r="E40" s="40" t="s">
        <v>129</v>
      </c>
      <c r="F40" s="41" t="s">
        <v>130</v>
      </c>
      <c r="G40" s="41" t="s">
        <v>131</v>
      </c>
      <c r="H40" s="64"/>
      <c r="K40" s="29" t="e">
        <f t="shared" si="19"/>
        <v>#REF!</v>
      </c>
      <c r="L40" s="30">
        <v>1</v>
      </c>
      <c r="M40" s="19" t="e">
        <f>IF(K40="1_ordning",M33+1,M33)</f>
        <v>#REF!</v>
      </c>
      <c r="N40" s="29">
        <v>1</v>
      </c>
      <c r="O40" s="19" t="e">
        <f t="shared" si="25"/>
        <v>#REF!</v>
      </c>
      <c r="P40" s="30">
        <v>1</v>
      </c>
      <c r="Q40" s="19" t="str">
        <f>IF(LEN(E40)-LEN(SUBSTITUTE(E40," ",""))=1,LEFT(E40,FIND(" ",E40)-1),Q33)</f>
        <v>Anser</v>
      </c>
      <c r="R40" s="19" t="e">
        <f>IF(Q40&lt;&gt;Q33,R33+1,R33)</f>
        <v>#REF!</v>
      </c>
      <c r="S40" s="30">
        <v>4</v>
      </c>
      <c r="T40" s="19" t="str">
        <f t="shared" si="20"/>
        <v>Anser fabalis</v>
      </c>
      <c r="U40" s="29" t="s">
        <v>129</v>
      </c>
      <c r="V40" s="19" t="e">
        <f t="array" aca="1" ref="V40" ca="1">_xludf.XLOOKUP(U40,#REF!,#REF!)</f>
        <v>#NAME?</v>
      </c>
      <c r="W40" s="29">
        <v>348</v>
      </c>
      <c r="X40" s="3" t="str">
        <f t="shared" si="26"/>
        <v/>
      </c>
      <c r="Y40" s="2" t="e">
        <f t="shared" si="21"/>
        <v>#REF!</v>
      </c>
      <c r="Z40" s="2" t="e">
        <f t="shared" si="22"/>
        <v>#REF!</v>
      </c>
      <c r="AA40" s="2" t="e">
        <f t="shared" si="23"/>
        <v>#REF!</v>
      </c>
      <c r="AB40" s="20" t="str">
        <f t="shared" si="24"/>
        <v>Taiga Bean Goose</v>
      </c>
      <c r="AC40" s="2" t="e">
        <f t="array" ref="AC40">IF(K40="3_art",IF(AB40=_xludf.XLOOKUP(W40,#REF!,#REF!),"",_xludf.XLOOKUP(W40,#REF!,#REF!)),IF(K40="2_familj",IF(AB40=_xludf.XLOOKUP(W40,#REF!,#REF!),"",_xludf.XLOOKUP(W40,#REF!,#REF!)),""))</f>
        <v>#REF!</v>
      </c>
    </row>
    <row r="41" spans="1:29" ht="13.5" customHeight="1">
      <c r="A41" s="37"/>
      <c r="B41" s="38" t="s">
        <v>36</v>
      </c>
      <c r="C41" s="38" t="s">
        <v>37</v>
      </c>
      <c r="D41" s="51"/>
      <c r="E41" s="65" t="s">
        <v>132</v>
      </c>
      <c r="F41" s="46" t="s">
        <v>133</v>
      </c>
      <c r="G41" s="46" t="s">
        <v>134</v>
      </c>
      <c r="H41" s="64"/>
      <c r="K41" s="29" t="e">
        <f t="shared" si="19"/>
        <v>#REF!</v>
      </c>
      <c r="L41" s="30">
        <v>1</v>
      </c>
      <c r="M41" s="19" t="e">
        <f>IF(K41="1_ordning",M40+1,M40)</f>
        <v>#REF!</v>
      </c>
      <c r="N41" s="29">
        <v>1</v>
      </c>
      <c r="O41" s="19" t="e">
        <f t="shared" si="25"/>
        <v>#REF!</v>
      </c>
      <c r="P41" s="30">
        <v>1</v>
      </c>
      <c r="Q41" s="19" t="str">
        <f>IF(LEN(E41)-LEN(SUBSTITUTE(E41," ",""))=1,LEFT(E41,FIND(" ",E41)-1),Q40)</f>
        <v>Anser</v>
      </c>
      <c r="R41" s="19" t="e">
        <f>IF(Q41&lt;&gt;Q40,R40+1,R40)</f>
        <v>#REF!</v>
      </c>
      <c r="S41" s="30">
        <v>4</v>
      </c>
      <c r="T41" s="19" t="str">
        <f t="shared" si="20"/>
        <v>Anser fabalis fabalis</v>
      </c>
      <c r="U41" s="29" t="s">
        <v>135</v>
      </c>
      <c r="V41" s="19" t="e">
        <f t="array" aca="1" ref="V41" ca="1">_xludf.XLOOKUP(U41,#REF!,#REF!)</f>
        <v>#NAME?</v>
      </c>
      <c r="W41" s="29">
        <v>349</v>
      </c>
      <c r="X41" s="3" t="str">
        <f t="shared" si="26"/>
        <v/>
      </c>
      <c r="Y41" s="2" t="e">
        <f t="shared" si="21"/>
        <v>#REF!</v>
      </c>
      <c r="Z41" s="2" t="e">
        <f t="shared" si="22"/>
        <v>#REF!</v>
      </c>
      <c r="AA41" s="2" t="e">
        <f t="shared" si="23"/>
        <v>#REF!</v>
      </c>
      <c r="AB41" s="20" t="str">
        <f t="shared" si="24"/>
        <v xml:space="preserve">   Western Taiga Bean Goose*</v>
      </c>
      <c r="AC41" s="2" t="e">
        <f t="array" ref="AC41">IF(K41="3_art",IF(AB41=_xludf.XLOOKUP(W41,#REF!,#REF!),"",_xludf.XLOOKUP(W41,#REF!,#REF!)),IF(K41="2_familj",IF(AB41=_xludf.XLOOKUP(W41,#REF!,#REF!),"",_xludf.XLOOKUP(W41,#REF!,#REF!)),""))</f>
        <v>#REF!</v>
      </c>
    </row>
    <row r="42" spans="1:29" ht="13.5" customHeight="1">
      <c r="A42" s="37"/>
      <c r="B42" s="38" t="s">
        <v>30</v>
      </c>
      <c r="C42" s="61" t="s">
        <v>37</v>
      </c>
      <c r="D42" s="48"/>
      <c r="E42" s="40" t="s">
        <v>136</v>
      </c>
      <c r="F42" s="41" t="s">
        <v>137</v>
      </c>
      <c r="G42" s="41" t="s">
        <v>138</v>
      </c>
      <c r="H42" s="49"/>
      <c r="K42" s="29" t="e">
        <f t="shared" si="19"/>
        <v>#REF!</v>
      </c>
      <c r="L42" s="30">
        <v>1</v>
      </c>
      <c r="M42" s="19" t="e">
        <f>IF(K42="1_ordning",M39+1,M39)</f>
        <v>#REF!</v>
      </c>
      <c r="N42" s="29">
        <v>1</v>
      </c>
      <c r="O42" s="19" t="e">
        <f t="shared" si="25"/>
        <v>#REF!</v>
      </c>
      <c r="P42" s="30">
        <v>1</v>
      </c>
      <c r="Q42" s="19" t="str">
        <f>IF(LEN(E42)-LEN(SUBSTITUTE(E42," ",""))=1,LEFT(E42,FIND(" ",E42)-1),Q39)</f>
        <v>Aix</v>
      </c>
      <c r="R42" s="19" t="e">
        <f>IF(Q42&lt;&gt;Q39,R39+1,R39)</f>
        <v>#REF!</v>
      </c>
      <c r="S42" s="30">
        <v>5</v>
      </c>
      <c r="T42" s="19" t="str">
        <f t="shared" si="20"/>
        <v>Aix galericulata</v>
      </c>
      <c r="U42" s="29" t="s">
        <v>136</v>
      </c>
      <c r="V42" s="19" t="e">
        <f t="array" aca="1" ref="V42" ca="1">_xludf.XLOOKUP(U42,#REF!,#REF!)</f>
        <v>#NAME?</v>
      </c>
      <c r="W42" s="29">
        <v>365</v>
      </c>
      <c r="X42" s="3" t="str">
        <f t="shared" si="26"/>
        <v/>
      </c>
      <c r="Y42" s="2" t="e">
        <f t="shared" si="21"/>
        <v>#REF!</v>
      </c>
      <c r="Z42" s="2" t="e">
        <f t="shared" si="22"/>
        <v>#REF!</v>
      </c>
      <c r="AA42" s="2" t="e">
        <f t="shared" si="23"/>
        <v>#REF!</v>
      </c>
      <c r="AB42" s="20" t="str">
        <f t="shared" si="24"/>
        <v>Mandarin Duck</v>
      </c>
      <c r="AC42" s="2" t="e">
        <f t="array" ref="AC42">IF(K42="3_art",IF(AB42=_xludf.XLOOKUP(W42,#REF!,#REF!),"",_xludf.XLOOKUP(W42,#REF!,#REF!)),IF(K42="2_familj",IF(AB42=_xludf.XLOOKUP(W42,#REF!,#REF!),"",_xludf.XLOOKUP(W42,#REF!,#REF!)),""))</f>
        <v>#REF!</v>
      </c>
    </row>
    <row r="43" spans="1:29" ht="13.5" customHeight="1">
      <c r="A43" s="37"/>
      <c r="B43" s="38" t="s">
        <v>30</v>
      </c>
      <c r="C43" s="38" t="s">
        <v>55</v>
      </c>
      <c r="D43" s="48"/>
      <c r="E43" s="40" t="s">
        <v>139</v>
      </c>
      <c r="F43" s="41" t="s">
        <v>140</v>
      </c>
      <c r="G43" s="41" t="s">
        <v>141</v>
      </c>
      <c r="H43" s="49"/>
      <c r="K43" s="29" t="e">
        <f t="shared" si="19"/>
        <v>#REF!</v>
      </c>
      <c r="L43" s="30">
        <v>1</v>
      </c>
      <c r="M43" s="19" t="e">
        <f>IF(K43="1_ordning",M42+1,M42)</f>
        <v>#REF!</v>
      </c>
      <c r="N43" s="29">
        <v>1</v>
      </c>
      <c r="O43" s="19" t="e">
        <f t="shared" si="25"/>
        <v>#REF!</v>
      </c>
      <c r="P43" s="30">
        <v>1</v>
      </c>
      <c r="Q43" s="19" t="str">
        <f>IF(LEN(E43)-LEN(SUBSTITUTE(E43," ",""))=1,LEFT(E43,FIND(" ",E43)-1),Q42)</f>
        <v>Alopochen</v>
      </c>
      <c r="R43" s="19" t="e">
        <f>IF(Q43&lt;&gt;Q42,R42+1,R42)</f>
        <v>#REF!</v>
      </c>
      <c r="S43" s="30">
        <v>6</v>
      </c>
      <c r="T43" s="19" t="str">
        <f t="shared" si="20"/>
        <v>Alopochen aegyptiaca</v>
      </c>
      <c r="U43" s="29" t="s">
        <v>139</v>
      </c>
      <c r="V43" s="19" t="e">
        <f t="array" aca="1" ref="V43" ca="1">_xludf.XLOOKUP(U43,#REF!,#REF!)</f>
        <v>#NAME?</v>
      </c>
      <c r="W43" s="29">
        <v>384</v>
      </c>
      <c r="X43" s="3" t="str">
        <f t="shared" si="26"/>
        <v/>
      </c>
      <c r="Y43" s="2" t="e">
        <f t="shared" si="21"/>
        <v>#REF!</v>
      </c>
      <c r="Z43" s="2" t="e">
        <f t="shared" si="22"/>
        <v>#REF!</v>
      </c>
      <c r="AA43" s="2" t="e">
        <f t="shared" si="23"/>
        <v>#REF!</v>
      </c>
      <c r="AB43" s="20" t="str">
        <f t="shared" si="24"/>
        <v>Egyptian Goose</v>
      </c>
      <c r="AC43" s="2" t="e">
        <f t="array" ref="AC43">IF(K43="3_art",IF(AB43=_xludf.XLOOKUP(W43,#REF!,#REF!),"",_xludf.XLOOKUP(W43,#REF!,#REF!)),IF(K43="2_familj",IF(AB43=_xludf.XLOOKUP(W43,#REF!,#REF!),"",_xludf.XLOOKUP(W43,#REF!,#REF!)),""))</f>
        <v>#REF!</v>
      </c>
    </row>
    <row r="44" spans="1:29" ht="13.5" customHeight="1">
      <c r="A44" s="37"/>
      <c r="B44" s="38" t="s">
        <v>36</v>
      </c>
      <c r="C44" s="38" t="s">
        <v>37</v>
      </c>
      <c r="D44" s="48"/>
      <c r="E44" s="40" t="s">
        <v>142</v>
      </c>
      <c r="F44" s="41" t="s">
        <v>143</v>
      </c>
      <c r="G44" s="41" t="s">
        <v>144</v>
      </c>
      <c r="H44" s="49"/>
      <c r="K44" s="29" t="e">
        <f t="shared" si="19"/>
        <v>#REF!</v>
      </c>
      <c r="L44" s="30">
        <v>1</v>
      </c>
      <c r="M44" s="19" t="e">
        <f>IF(K44="1_ordning",M45+1,M45)</f>
        <v>#REF!</v>
      </c>
      <c r="N44" s="29">
        <v>1</v>
      </c>
      <c r="O44" s="19" t="e">
        <f t="shared" si="25"/>
        <v>#REF!</v>
      </c>
      <c r="P44" s="30">
        <v>1</v>
      </c>
      <c r="Q44" s="19" t="str">
        <f>IF(LEN(E44)-LEN(SUBSTITUTE(E44," ",""))=1,LEFT(E44,FIND(" ",E44)-1),Q45)</f>
        <v>Tadorna</v>
      </c>
      <c r="R44" s="19" t="e">
        <f>IF(Q44&lt;&gt;Q45,R45+1,R45)</f>
        <v>#REF!</v>
      </c>
      <c r="S44" s="30">
        <v>7</v>
      </c>
      <c r="T44" s="19" t="str">
        <f t="shared" si="20"/>
        <v>Tadorna tadorna</v>
      </c>
      <c r="U44" s="29" t="s">
        <v>142</v>
      </c>
      <c r="V44" s="19" t="e">
        <f t="array" aca="1" ref="V44" ca="1">_xludf.XLOOKUP(U44,#REF!,#REF!)</f>
        <v>#NAME?</v>
      </c>
      <c r="W44" s="29">
        <v>388</v>
      </c>
      <c r="X44" s="3" t="str">
        <f t="shared" si="26"/>
        <v/>
      </c>
      <c r="Y44" s="2" t="e">
        <f t="shared" si="21"/>
        <v>#REF!</v>
      </c>
      <c r="Z44" s="2" t="e">
        <f t="shared" si="22"/>
        <v>#REF!</v>
      </c>
      <c r="AA44" s="2" t="e">
        <f t="shared" si="23"/>
        <v>#REF!</v>
      </c>
      <c r="AB44" s="20" t="str">
        <f t="shared" si="24"/>
        <v>Common Shelduck</v>
      </c>
      <c r="AC44" s="2" t="e">
        <f t="array" ref="AC44">IF(K44="3_art",IF(AB44=_xludf.XLOOKUP(W44,#REF!,#REF!),"",_xludf.XLOOKUP(W44,#REF!,#REF!)),IF(K44="2_familj",IF(AB44=_xludf.XLOOKUP(W44,#REF!,#REF!),"",_xludf.XLOOKUP(W44,#REF!,#REF!)),""))</f>
        <v>#REF!</v>
      </c>
    </row>
    <row r="45" spans="1:29" ht="13.5" customHeight="1">
      <c r="A45" s="37"/>
      <c r="B45" s="38" t="s">
        <v>36</v>
      </c>
      <c r="C45" s="38" t="s">
        <v>55</v>
      </c>
      <c r="D45" s="48"/>
      <c r="E45" s="40" t="s">
        <v>145</v>
      </c>
      <c r="F45" s="41" t="s">
        <v>146</v>
      </c>
      <c r="G45" s="41" t="s">
        <v>147</v>
      </c>
      <c r="H45" s="49"/>
      <c r="K45" s="29" t="e">
        <f t="shared" si="19"/>
        <v>#REF!</v>
      </c>
      <c r="L45" s="30">
        <v>1</v>
      </c>
      <c r="M45" s="19" t="e">
        <f t="shared" ref="M45:M46" si="33">IF(K45="1_ordning",M43+1,M43)</f>
        <v>#REF!</v>
      </c>
      <c r="N45" s="29">
        <v>1</v>
      </c>
      <c r="O45" s="19" t="e">
        <f t="shared" si="25"/>
        <v>#REF!</v>
      </c>
      <c r="P45" s="30">
        <v>1</v>
      </c>
      <c r="Q45" s="19" t="str">
        <f t="shared" ref="Q45:Q46" si="34">IF(LEN(E45)-LEN(SUBSTITUTE(E45," ",""))=1,LEFT(E45,FIND(" ",E45)-1),Q43)</f>
        <v>Tadorna</v>
      </c>
      <c r="R45" s="19" t="e">
        <f t="shared" ref="R45:R46" si="35">IF(Q45&lt;&gt;Q43,R43+1,R43)</f>
        <v>#REF!</v>
      </c>
      <c r="S45" s="30">
        <v>7</v>
      </c>
      <c r="T45" s="19" t="str">
        <f t="shared" si="20"/>
        <v>Tadorna ferruginea</v>
      </c>
      <c r="U45" s="29" t="s">
        <v>145</v>
      </c>
      <c r="V45" s="19" t="e">
        <f t="array" aca="1" ref="V45" ca="1">_xludf.XLOOKUP(U45,#REF!,#REF!)</f>
        <v>#NAME?</v>
      </c>
      <c r="W45" s="29">
        <v>391</v>
      </c>
      <c r="X45" s="3" t="str">
        <f t="shared" si="26"/>
        <v/>
      </c>
      <c r="Y45" s="2" t="e">
        <f t="shared" si="21"/>
        <v>#REF!</v>
      </c>
      <c r="Z45" s="2" t="e">
        <f t="shared" si="22"/>
        <v>#REF!</v>
      </c>
      <c r="AA45" s="2" t="e">
        <f t="shared" si="23"/>
        <v>#REF!</v>
      </c>
      <c r="AB45" s="20" t="str">
        <f t="shared" si="24"/>
        <v>Ruddy Shelduck</v>
      </c>
      <c r="AC45" s="2" t="e">
        <f t="array" ref="AC45">IF(K45="3_art",IF(AB45=_xludf.XLOOKUP(W45,#REF!,#REF!),"",_xludf.XLOOKUP(W45,#REF!,#REF!)),IF(K45="2_familj",IF(AB45=_xludf.XLOOKUP(W45,#REF!,#REF!),"",_xludf.XLOOKUP(W45,#REF!,#REF!)),""))</f>
        <v>#REF!</v>
      </c>
    </row>
    <row r="46" spans="1:29" ht="13.5" customHeight="1">
      <c r="A46" s="37"/>
      <c r="B46" s="38" t="s">
        <v>36</v>
      </c>
      <c r="C46" s="38" t="s">
        <v>37</v>
      </c>
      <c r="D46" s="48"/>
      <c r="E46" s="40" t="s">
        <v>148</v>
      </c>
      <c r="F46" s="41" t="s">
        <v>149</v>
      </c>
      <c r="G46" s="41" t="s">
        <v>150</v>
      </c>
      <c r="H46" s="49"/>
      <c r="K46" s="29" t="e">
        <f t="shared" si="19"/>
        <v>#REF!</v>
      </c>
      <c r="L46" s="30">
        <v>1</v>
      </c>
      <c r="M46" s="19" t="e">
        <f t="shared" si="33"/>
        <v>#REF!</v>
      </c>
      <c r="N46" s="29">
        <v>1</v>
      </c>
      <c r="O46" s="19" t="e">
        <f t="shared" si="25"/>
        <v>#REF!</v>
      </c>
      <c r="P46" s="30">
        <v>1</v>
      </c>
      <c r="Q46" s="19" t="str">
        <f t="shared" si="34"/>
        <v>Clangula</v>
      </c>
      <c r="R46" s="19" t="e">
        <f t="shared" si="35"/>
        <v>#REF!</v>
      </c>
      <c r="S46" s="30">
        <v>8</v>
      </c>
      <c r="T46" s="19" t="str">
        <f t="shared" si="20"/>
        <v>Clangula hyemalis</v>
      </c>
      <c r="U46" s="29" t="s">
        <v>148</v>
      </c>
      <c r="V46" s="19" t="e">
        <f t="array" aca="1" ref="V46" ca="1">_xludf.XLOOKUP(U46,#REF!,#REF!)</f>
        <v>#NAME?</v>
      </c>
      <c r="W46" s="29">
        <v>395</v>
      </c>
      <c r="X46" s="3" t="str">
        <f t="shared" si="26"/>
        <v/>
      </c>
      <c r="Y46" s="2" t="e">
        <f t="shared" si="21"/>
        <v>#REF!</v>
      </c>
      <c r="Z46" s="2" t="e">
        <f t="shared" si="22"/>
        <v>#REF!</v>
      </c>
      <c r="AA46" s="2" t="e">
        <f t="shared" si="23"/>
        <v>#REF!</v>
      </c>
      <c r="AB46" s="20" t="str">
        <f t="shared" si="24"/>
        <v>Long-tailed Duck</v>
      </c>
      <c r="AC46" s="2" t="e">
        <f t="array" ref="AC46">IF(K46="3_art",IF(AB46=_xludf.XLOOKUP(W46,#REF!,#REF!),"",_xludf.XLOOKUP(W46,#REF!,#REF!)),IF(K46="2_familj",IF(AB46=_xludf.XLOOKUP(W46,#REF!,#REF!),"",_xludf.XLOOKUP(W46,#REF!,#REF!)),""))</f>
        <v>#REF!</v>
      </c>
    </row>
    <row r="47" spans="1:29" ht="13.5" customHeight="1">
      <c r="A47" s="37"/>
      <c r="B47" s="38" t="s">
        <v>36</v>
      </c>
      <c r="C47" s="38" t="s">
        <v>55</v>
      </c>
      <c r="D47" s="48"/>
      <c r="E47" s="40" t="s">
        <v>151</v>
      </c>
      <c r="F47" s="41" t="s">
        <v>152</v>
      </c>
      <c r="G47" s="41" t="s">
        <v>153</v>
      </c>
      <c r="H47" s="49"/>
      <c r="K47" s="29" t="e">
        <f t="shared" si="19"/>
        <v>#REF!</v>
      </c>
      <c r="L47" s="30">
        <v>1</v>
      </c>
      <c r="M47" s="19" t="e">
        <f t="shared" ref="M47:M51" si="36">IF(K47="1_ordning",M46+1,M46)</f>
        <v>#REF!</v>
      </c>
      <c r="N47" s="29">
        <v>1</v>
      </c>
      <c r="O47" s="19" t="e">
        <f t="shared" si="25"/>
        <v>#REF!</v>
      </c>
      <c r="P47" s="30">
        <v>1</v>
      </c>
      <c r="Q47" s="19" t="str">
        <f t="shared" ref="Q47:Q51" si="37">IF(LEN(E47)-LEN(SUBSTITUTE(E47," ",""))=1,LEFT(E47,FIND(" ",E47)-1),Q46)</f>
        <v>Polysticta</v>
      </c>
      <c r="R47" s="19" t="e">
        <f t="shared" ref="R47:R51" si="38">IF(Q47&lt;&gt;Q46,R46+1,R46)</f>
        <v>#REF!</v>
      </c>
      <c r="S47" s="30">
        <v>9</v>
      </c>
      <c r="T47" s="19" t="str">
        <f t="shared" si="20"/>
        <v>Polysticta stelleri</v>
      </c>
      <c r="U47" s="29" t="s">
        <v>151</v>
      </c>
      <c r="V47" s="19" t="e">
        <f t="array" aca="1" ref="V47" ca="1">_xludf.XLOOKUP(U47,#REF!,#REF!)</f>
        <v>#NAME?</v>
      </c>
      <c r="W47" s="29">
        <v>397</v>
      </c>
      <c r="X47" s="3" t="str">
        <f t="shared" si="26"/>
        <v/>
      </c>
      <c r="Y47" s="2" t="e">
        <f t="shared" si="21"/>
        <v>#REF!</v>
      </c>
      <c r="Z47" s="2" t="e">
        <f t="shared" si="22"/>
        <v>#REF!</v>
      </c>
      <c r="AA47" s="2" t="e">
        <f t="shared" si="23"/>
        <v>#REF!</v>
      </c>
      <c r="AB47" s="20" t="str">
        <f t="shared" si="24"/>
        <v>Steller’s Eider</v>
      </c>
      <c r="AC47" s="2" t="e">
        <f t="array" ref="AC47">IF(K47="3_art",IF(AB47=_xludf.XLOOKUP(W47,#REF!,#REF!),"",_xludf.XLOOKUP(W47,#REF!,#REF!)),IF(K47="2_familj",IF(AB47=_xludf.XLOOKUP(W47,#REF!,#REF!),"",_xludf.XLOOKUP(W47,#REF!,#REF!)),""))</f>
        <v>#REF!</v>
      </c>
    </row>
    <row r="48" spans="1:29" ht="13.5" customHeight="1">
      <c r="A48" s="37"/>
      <c r="B48" s="38" t="s">
        <v>36</v>
      </c>
      <c r="C48" s="38" t="s">
        <v>55</v>
      </c>
      <c r="D48" s="48"/>
      <c r="E48" s="40" t="s">
        <v>154</v>
      </c>
      <c r="F48" s="41" t="s">
        <v>155</v>
      </c>
      <c r="G48" s="41" t="s">
        <v>156</v>
      </c>
      <c r="H48" s="49"/>
      <c r="K48" s="29" t="e">
        <f t="shared" si="19"/>
        <v>#REF!</v>
      </c>
      <c r="L48" s="30">
        <v>1</v>
      </c>
      <c r="M48" s="19" t="e">
        <f t="shared" si="36"/>
        <v>#REF!</v>
      </c>
      <c r="N48" s="29">
        <v>1</v>
      </c>
      <c r="O48" s="19" t="e">
        <f t="shared" si="25"/>
        <v>#REF!</v>
      </c>
      <c r="P48" s="30">
        <v>1</v>
      </c>
      <c r="Q48" s="19" t="str">
        <f t="shared" si="37"/>
        <v>Somateria</v>
      </c>
      <c r="R48" s="19" t="e">
        <f t="shared" si="38"/>
        <v>#REF!</v>
      </c>
      <c r="S48" s="30">
        <v>10</v>
      </c>
      <c r="T48" s="19" t="str">
        <f t="shared" si="20"/>
        <v>Somateria spectabilis</v>
      </c>
      <c r="U48" s="29" t="s">
        <v>154</v>
      </c>
      <c r="V48" s="19" t="e">
        <f t="array" aca="1" ref="V48" ca="1">_xludf.XLOOKUP(U48,#REF!,#REF!)</f>
        <v>#NAME?</v>
      </c>
      <c r="W48" s="29">
        <v>402</v>
      </c>
      <c r="X48" s="3" t="str">
        <f t="shared" si="26"/>
        <v/>
      </c>
      <c r="Y48" s="2" t="e">
        <f t="shared" si="21"/>
        <v>#REF!</v>
      </c>
      <c r="Z48" s="2" t="e">
        <f t="shared" si="22"/>
        <v>#REF!</v>
      </c>
      <c r="AA48" s="2" t="e">
        <f t="shared" si="23"/>
        <v>#REF!</v>
      </c>
      <c r="AB48" s="20" t="str">
        <f t="shared" si="24"/>
        <v>King Eider</v>
      </c>
      <c r="AC48" s="2" t="e">
        <f t="array" ref="AC48">IF(K48="3_art",IF(AB48=_xludf.XLOOKUP(W48,#REF!,#REF!),"",_xludf.XLOOKUP(W48,#REF!,#REF!)),IF(K48="2_familj",IF(AB48=_xludf.XLOOKUP(W48,#REF!,#REF!),"",_xludf.XLOOKUP(W48,#REF!,#REF!)),""))</f>
        <v>#REF!</v>
      </c>
    </row>
    <row r="49" spans="1:29" ht="13.5" customHeight="1">
      <c r="A49" s="37"/>
      <c r="B49" s="37"/>
      <c r="C49" s="37"/>
      <c r="D49" s="48"/>
      <c r="E49" s="40" t="s">
        <v>157</v>
      </c>
      <c r="F49" s="41" t="s">
        <v>158</v>
      </c>
      <c r="G49" s="41" t="s">
        <v>159</v>
      </c>
      <c r="H49" s="49"/>
      <c r="K49" s="29" t="e">
        <f t="shared" si="19"/>
        <v>#REF!</v>
      </c>
      <c r="L49" s="30">
        <v>1</v>
      </c>
      <c r="M49" s="19" t="e">
        <f t="shared" si="36"/>
        <v>#REF!</v>
      </c>
      <c r="N49" s="29">
        <v>1</v>
      </c>
      <c r="O49" s="19" t="e">
        <f t="shared" si="25"/>
        <v>#REF!</v>
      </c>
      <c r="P49" s="30">
        <v>1</v>
      </c>
      <c r="Q49" s="19" t="str">
        <f t="shared" si="37"/>
        <v>Somateria</v>
      </c>
      <c r="R49" s="19" t="e">
        <f t="shared" si="38"/>
        <v>#REF!</v>
      </c>
      <c r="S49" s="30">
        <v>10</v>
      </c>
      <c r="T49" s="19" t="str">
        <f t="shared" si="20"/>
        <v>Somateria mollissima</v>
      </c>
      <c r="U49" s="29" t="s">
        <v>157</v>
      </c>
      <c r="V49" s="19" t="e">
        <f t="array" aca="1" ref="V49" ca="1">_xludf.XLOOKUP(U49,#REF!,#REF!)</f>
        <v>#NAME?</v>
      </c>
      <c r="W49" s="29">
        <v>403</v>
      </c>
      <c r="X49" s="3" t="str">
        <f t="shared" si="26"/>
        <v/>
      </c>
      <c r="Y49" s="2" t="e">
        <f t="shared" si="21"/>
        <v>#REF!</v>
      </c>
      <c r="Z49" s="2" t="e">
        <f t="shared" si="22"/>
        <v>#REF!</v>
      </c>
      <c r="AA49" s="2" t="e">
        <f t="shared" si="23"/>
        <v>#REF!</v>
      </c>
      <c r="AB49" s="20" t="str">
        <f t="shared" si="24"/>
        <v>Common Eider</v>
      </c>
      <c r="AC49" s="2" t="e">
        <f t="array" ref="AC49">IF(K49="3_art",IF(AB49=_xludf.XLOOKUP(W49,#REF!,#REF!),"",_xludf.XLOOKUP(W49,#REF!,#REF!)),IF(K49="2_familj",IF(AB49=_xludf.XLOOKUP(W49,#REF!,#REF!),"",_xludf.XLOOKUP(W49,#REF!,#REF!)),""))</f>
        <v>#REF!</v>
      </c>
    </row>
    <row r="50" spans="1:29" ht="13.5" customHeight="1">
      <c r="A50" s="37"/>
      <c r="B50" s="38" t="s">
        <v>36</v>
      </c>
      <c r="C50" s="38" t="s">
        <v>37</v>
      </c>
      <c r="D50" s="51"/>
      <c r="E50" s="65" t="s">
        <v>160</v>
      </c>
      <c r="F50" s="45" t="s">
        <v>161</v>
      </c>
      <c r="G50" s="45" t="s">
        <v>162</v>
      </c>
      <c r="H50" s="49"/>
      <c r="K50" s="29" t="e">
        <f t="shared" si="19"/>
        <v>#REF!</v>
      </c>
      <c r="L50" s="30">
        <v>1</v>
      </c>
      <c r="M50" s="19" t="e">
        <f t="shared" si="36"/>
        <v>#REF!</v>
      </c>
      <c r="N50" s="29">
        <v>1</v>
      </c>
      <c r="O50" s="19" t="e">
        <f t="shared" si="25"/>
        <v>#REF!</v>
      </c>
      <c r="P50" s="30">
        <v>1</v>
      </c>
      <c r="Q50" s="19" t="str">
        <f t="shared" si="37"/>
        <v>Somateria</v>
      </c>
      <c r="R50" s="19" t="e">
        <f t="shared" si="38"/>
        <v>#REF!</v>
      </c>
      <c r="S50" s="30">
        <v>10</v>
      </c>
      <c r="T50" s="19" t="str">
        <f t="shared" si="20"/>
        <v>Somateria mollissima mollissima</v>
      </c>
      <c r="U50" s="29" t="s">
        <v>163</v>
      </c>
      <c r="V50" s="19" t="e">
        <f t="array" aca="1" ref="V50" ca="1">_xludf.XLOOKUP(U50,#REF!,#REF!)</f>
        <v>#NAME?</v>
      </c>
      <c r="W50" s="29">
        <v>409</v>
      </c>
      <c r="X50" s="3" t="str">
        <f t="shared" si="26"/>
        <v/>
      </c>
      <c r="Y50" s="2" t="e">
        <f t="shared" si="21"/>
        <v>#REF!</v>
      </c>
      <c r="Z50" s="2" t="e">
        <f t="shared" si="22"/>
        <v>#REF!</v>
      </c>
      <c r="AA50" s="2" t="e">
        <f t="shared" si="23"/>
        <v>#REF!</v>
      </c>
      <c r="AB50" s="20" t="str">
        <f t="shared" si="24"/>
        <v xml:space="preserve">   European Eider</v>
      </c>
      <c r="AC50" s="2" t="e">
        <f t="array" ref="AC50">IF(K50="3_art",IF(AB50=_xludf.XLOOKUP(W50,#REF!,#REF!),"",_xludf.XLOOKUP(W50,#REF!,#REF!)),IF(K50="2_familj",IF(AB50=_xludf.XLOOKUP(W50,#REF!,#REF!),"",_xludf.XLOOKUP(W50,#REF!,#REF!)),""))</f>
        <v>#REF!</v>
      </c>
    </row>
    <row r="51" spans="1:29" ht="13.5" customHeight="1">
      <c r="A51" s="38" t="s">
        <v>84</v>
      </c>
      <c r="B51" s="38" t="s">
        <v>164</v>
      </c>
      <c r="C51" s="38" t="s">
        <v>31</v>
      </c>
      <c r="D51" s="66" t="s">
        <v>165</v>
      </c>
      <c r="E51" s="40" t="s">
        <v>166</v>
      </c>
      <c r="F51" s="41" t="s">
        <v>167</v>
      </c>
      <c r="G51" s="41" t="s">
        <v>168</v>
      </c>
      <c r="H51" s="49"/>
      <c r="K51" s="29" t="e">
        <f t="shared" si="19"/>
        <v>#REF!</v>
      </c>
      <c r="L51" s="30">
        <v>1</v>
      </c>
      <c r="M51" s="19" t="e">
        <f t="shared" si="36"/>
        <v>#REF!</v>
      </c>
      <c r="N51" s="29">
        <v>1</v>
      </c>
      <c r="O51" s="19" t="e">
        <f t="shared" si="25"/>
        <v>#REF!</v>
      </c>
      <c r="P51" s="30">
        <v>1</v>
      </c>
      <c r="Q51" s="19" t="str">
        <f t="shared" si="37"/>
        <v>Histrionicus</v>
      </c>
      <c r="R51" s="19" t="e">
        <f t="shared" si="38"/>
        <v>#REF!</v>
      </c>
      <c r="S51" s="30">
        <v>11</v>
      </c>
      <c r="T51" s="19" t="str">
        <f t="shared" si="20"/>
        <v>Histrionicus histrionicus</v>
      </c>
      <c r="U51" s="29" t="s">
        <v>166</v>
      </c>
      <c r="V51" s="19" t="e">
        <f t="array" aca="1" ref="V51" ca="1">_xludf.XLOOKUP(U51,#REF!,#REF!)</f>
        <v>#NAME?</v>
      </c>
      <c r="W51" s="29">
        <v>411</v>
      </c>
      <c r="X51" s="3" t="str">
        <f t="shared" si="26"/>
        <v/>
      </c>
      <c r="Y51" s="2" t="e">
        <f t="shared" si="21"/>
        <v>#REF!</v>
      </c>
      <c r="Z51" s="2" t="e">
        <f t="shared" si="22"/>
        <v>#REF!</v>
      </c>
      <c r="AA51" s="2" t="e">
        <f t="shared" si="23"/>
        <v>#REF!</v>
      </c>
      <c r="AB51" s="20" t="str">
        <f t="shared" si="24"/>
        <v>Harlequin Duck</v>
      </c>
      <c r="AC51" s="2" t="e">
        <f t="array" ref="AC51">IF(K51="3_art",IF(AB51=_xludf.XLOOKUP(W51,#REF!,#REF!),"",_xludf.XLOOKUP(W51,#REF!,#REF!)),IF(K51="2_familj",IF(AB51=_xludf.XLOOKUP(W51,#REF!,#REF!),"",_xludf.XLOOKUP(W51,#REF!,#REF!)),""))</f>
        <v>#REF!</v>
      </c>
    </row>
    <row r="52" spans="1:29" ht="13.5" customHeight="1">
      <c r="A52" s="37"/>
      <c r="B52" s="38" t="s">
        <v>36</v>
      </c>
      <c r="C52" s="38" t="s">
        <v>37</v>
      </c>
      <c r="D52" s="48"/>
      <c r="E52" s="40" t="s">
        <v>169</v>
      </c>
      <c r="F52" s="41" t="s">
        <v>170</v>
      </c>
      <c r="G52" s="41" t="s">
        <v>171</v>
      </c>
      <c r="H52" s="49"/>
      <c r="K52" s="29" t="e">
        <f t="shared" si="19"/>
        <v>#REF!</v>
      </c>
      <c r="L52" s="30">
        <v>1</v>
      </c>
      <c r="M52" s="19" t="e">
        <f>IF(K52="1_ordning",M57+1,M57)</f>
        <v>#REF!</v>
      </c>
      <c r="N52" s="29">
        <v>1</v>
      </c>
      <c r="O52" s="19" t="e">
        <f t="shared" si="25"/>
        <v>#REF!</v>
      </c>
      <c r="P52" s="30">
        <v>1</v>
      </c>
      <c r="Q52" s="19" t="str">
        <f>IF(LEN(E52)-LEN(SUBSTITUTE(E52," ",""))=1,LEFT(E52,FIND(" ",E52)-1),Q57)</f>
        <v>Melanitta</v>
      </c>
      <c r="R52" s="19" t="e">
        <f>IF(Q52&lt;&gt;Q57,R57+1,R57)</f>
        <v>#REF!</v>
      </c>
      <c r="S52" s="30">
        <v>12</v>
      </c>
      <c r="T52" s="19" t="str">
        <f t="shared" si="20"/>
        <v>Melanitta nigra</v>
      </c>
      <c r="U52" s="29" t="s">
        <v>169</v>
      </c>
      <c r="V52" s="19" t="e">
        <f t="array" aca="1" ref="V52" ca="1">_xludf.XLOOKUP(U52,#REF!,#REF!)</f>
        <v>#NAME?</v>
      </c>
      <c r="W52" s="29">
        <v>413</v>
      </c>
      <c r="X52" s="3" t="str">
        <f t="shared" si="26"/>
        <v/>
      </c>
      <c r="Y52" s="2" t="e">
        <f t="shared" si="21"/>
        <v>#REF!</v>
      </c>
      <c r="Z52" s="2" t="e">
        <f t="shared" si="22"/>
        <v>#REF!</v>
      </c>
      <c r="AA52" s="2" t="e">
        <f t="shared" si="23"/>
        <v>#REF!</v>
      </c>
      <c r="AB52" s="20" t="str">
        <f t="shared" si="24"/>
        <v>Common Scoter</v>
      </c>
      <c r="AC52" s="2" t="e">
        <f t="array" ref="AC52">IF(K52="3_art",IF(AB52=_xludf.XLOOKUP(W52,#REF!,#REF!),"",_xludf.XLOOKUP(W52,#REF!,#REF!)),IF(K52="2_familj",IF(AB52=_xludf.XLOOKUP(W52,#REF!,#REF!),"",_xludf.XLOOKUP(W52,#REF!,#REF!)),""))</f>
        <v>#REF!</v>
      </c>
    </row>
    <row r="53" spans="1:29" ht="13.5" customHeight="1">
      <c r="A53" s="38" t="s">
        <v>84</v>
      </c>
      <c r="B53" s="38" t="s">
        <v>36</v>
      </c>
      <c r="C53" s="38" t="s">
        <v>31</v>
      </c>
      <c r="D53" s="62" t="s">
        <v>172</v>
      </c>
      <c r="E53" s="40" t="s">
        <v>173</v>
      </c>
      <c r="F53" s="41" t="s">
        <v>174</v>
      </c>
      <c r="G53" s="41" t="s">
        <v>175</v>
      </c>
      <c r="H53" s="49"/>
      <c r="K53" s="29" t="e">
        <f t="shared" si="19"/>
        <v>#REF!</v>
      </c>
      <c r="L53" s="30">
        <v>1</v>
      </c>
      <c r="M53" s="19" t="e">
        <f>IF(K53="1_ordning",M52+1,M52)</f>
        <v>#REF!</v>
      </c>
      <c r="N53" s="29">
        <v>1</v>
      </c>
      <c r="O53" s="19" t="e">
        <f t="shared" si="25"/>
        <v>#REF!</v>
      </c>
      <c r="P53" s="30">
        <v>1</v>
      </c>
      <c r="Q53" s="19" t="str">
        <f>IF(LEN(E53)-LEN(SUBSTITUTE(E53," ",""))=1,LEFT(E53,FIND(" ",E53)-1),Q52)</f>
        <v>Melanitta</v>
      </c>
      <c r="R53" s="19" t="e">
        <f>IF(Q53&lt;&gt;Q52,R52+1,R52)</f>
        <v>#REF!</v>
      </c>
      <c r="S53" s="30">
        <v>12</v>
      </c>
      <c r="T53" s="19" t="str">
        <f t="shared" si="20"/>
        <v>Melanitta americana</v>
      </c>
      <c r="U53" s="29" t="s">
        <v>173</v>
      </c>
      <c r="V53" s="19" t="e">
        <f t="array" aca="1" ref="V53" ca="1">_xludf.XLOOKUP(U53,#REF!,#REF!)</f>
        <v>#NAME?</v>
      </c>
      <c r="W53" s="29">
        <v>414</v>
      </c>
      <c r="X53" s="3" t="str">
        <f t="shared" si="26"/>
        <v/>
      </c>
      <c r="Y53" s="2" t="e">
        <f t="shared" si="21"/>
        <v>#REF!</v>
      </c>
      <c r="Z53" s="2" t="e">
        <f t="shared" si="22"/>
        <v>#REF!</v>
      </c>
      <c r="AA53" s="2" t="e">
        <f t="shared" si="23"/>
        <v>#REF!</v>
      </c>
      <c r="AB53" s="20" t="str">
        <f t="shared" si="24"/>
        <v>Black Scoter</v>
      </c>
      <c r="AC53" s="2" t="e">
        <f t="array" ref="AC53">IF(K53="3_art",IF(AB53=_xludf.XLOOKUP(W53,#REF!,#REF!),"",_xludf.XLOOKUP(W53,#REF!,#REF!)),IF(K53="2_familj",IF(AB53=_xludf.XLOOKUP(W53,#REF!,#REF!),"",_xludf.XLOOKUP(W53,#REF!,#REF!)),""))</f>
        <v>#REF!</v>
      </c>
    </row>
    <row r="54" spans="1:29" ht="13.5" customHeight="1">
      <c r="A54" s="38"/>
      <c r="B54" s="38" t="s">
        <v>36</v>
      </c>
      <c r="C54" s="38" t="s">
        <v>55</v>
      </c>
      <c r="D54" s="48"/>
      <c r="E54" s="40" t="s">
        <v>176</v>
      </c>
      <c r="F54" s="41" t="s">
        <v>177</v>
      </c>
      <c r="G54" s="41" t="s">
        <v>178</v>
      </c>
      <c r="H54" s="41"/>
      <c r="K54" s="29" t="e">
        <f t="shared" si="19"/>
        <v>#REF!</v>
      </c>
      <c r="L54" s="30">
        <v>1</v>
      </c>
      <c r="M54" s="19" t="e">
        <f>IF(K54="1_ordning",M51+1,M51)</f>
        <v>#REF!</v>
      </c>
      <c r="N54" s="29">
        <v>1</v>
      </c>
      <c r="O54" s="19" t="e">
        <f t="shared" si="25"/>
        <v>#REF!</v>
      </c>
      <c r="P54" s="30">
        <v>1</v>
      </c>
      <c r="Q54" s="19" t="str">
        <f>IF(LEN(E54)-LEN(SUBSTITUTE(E54," ",""))=1,LEFT(E54,FIND(" ",E54)-1),Q51)</f>
        <v>Melanitta</v>
      </c>
      <c r="R54" s="19" t="e">
        <f>IF(Q54&lt;&gt;Q51,R51+1,R51)</f>
        <v>#REF!</v>
      </c>
      <c r="S54" s="30">
        <v>12</v>
      </c>
      <c r="T54" s="19" t="str">
        <f t="shared" si="20"/>
        <v>Melanitta perspicillata</v>
      </c>
      <c r="U54" s="29" t="s">
        <v>176</v>
      </c>
      <c r="V54" s="19" t="e">
        <f t="array" aca="1" ref="V54" ca="1">_xludf.XLOOKUP(U54,#REF!,#REF!)</f>
        <v>#NAME?</v>
      </c>
      <c r="W54" s="29">
        <v>415</v>
      </c>
      <c r="X54" s="3" t="str">
        <f t="shared" si="26"/>
        <v/>
      </c>
      <c r="Y54" s="2" t="e">
        <f t="shared" si="21"/>
        <v>#REF!</v>
      </c>
      <c r="Z54" s="2" t="e">
        <f t="shared" si="22"/>
        <v>#REF!</v>
      </c>
      <c r="AA54" s="2" t="e">
        <f t="shared" si="23"/>
        <v>#REF!</v>
      </c>
      <c r="AB54" s="20" t="str">
        <f t="shared" si="24"/>
        <v>Surf Scoter</v>
      </c>
      <c r="AC54" s="2" t="e">
        <f t="array" ref="AC54">IF(K54="3_art",IF(AB54=_xludf.XLOOKUP(W54,#REF!,#REF!),"",_xludf.XLOOKUP(W54,#REF!,#REF!)),IF(K54="2_familj",IF(AB54=_xludf.XLOOKUP(W54,#REF!,#REF!),"",_xludf.XLOOKUP(W54,#REF!,#REF!)),""))</f>
        <v>#REF!</v>
      </c>
    </row>
    <row r="55" spans="1:29" ht="13.5" customHeight="1">
      <c r="A55" s="37"/>
      <c r="B55" s="38" t="s">
        <v>36</v>
      </c>
      <c r="C55" s="38" t="s">
        <v>37</v>
      </c>
      <c r="D55" s="48"/>
      <c r="E55" s="40" t="s">
        <v>179</v>
      </c>
      <c r="F55" s="41" t="s">
        <v>180</v>
      </c>
      <c r="G55" s="41" t="s">
        <v>181</v>
      </c>
      <c r="H55" s="54"/>
      <c r="K55" s="29" t="e">
        <f t="shared" si="19"/>
        <v>#REF!</v>
      </c>
      <c r="L55" s="30">
        <v>1</v>
      </c>
      <c r="M55" s="19" t="e">
        <f t="shared" ref="M55:M57" si="39">IF(K55="1_ordning",M54+1,M54)</f>
        <v>#REF!</v>
      </c>
      <c r="N55" s="29">
        <v>1</v>
      </c>
      <c r="O55" s="19" t="e">
        <f t="shared" si="25"/>
        <v>#REF!</v>
      </c>
      <c r="P55" s="30">
        <v>1</v>
      </c>
      <c r="Q55" s="19" t="str">
        <f t="shared" ref="Q55:Q57" si="40">IF(LEN(E55)-LEN(SUBSTITUTE(E55," ",""))=1,LEFT(E55,FIND(" ",E55)-1),Q54)</f>
        <v>Melanitta</v>
      </c>
      <c r="R55" s="19" t="e">
        <f t="shared" ref="R55:R57" si="41">IF(Q55&lt;&gt;Q54,R54+1,R54)</f>
        <v>#REF!</v>
      </c>
      <c r="S55" s="30">
        <v>12</v>
      </c>
      <c r="T55" s="19" t="str">
        <f t="shared" si="20"/>
        <v>Melanitta fusca</v>
      </c>
      <c r="U55" s="29" t="s">
        <v>179</v>
      </c>
      <c r="V55" s="19" t="e">
        <f t="array" aca="1" ref="V55" ca="1">_xludf.XLOOKUP(U55,#REF!,#REF!)</f>
        <v>#NAME?</v>
      </c>
      <c r="W55" s="29">
        <v>416</v>
      </c>
      <c r="X55" s="3" t="str">
        <f t="shared" si="26"/>
        <v/>
      </c>
      <c r="Y55" s="2" t="e">
        <f t="shared" si="21"/>
        <v>#REF!</v>
      </c>
      <c r="Z55" s="2" t="e">
        <f t="shared" si="22"/>
        <v>#REF!</v>
      </c>
      <c r="AA55" s="2" t="e">
        <f t="shared" si="23"/>
        <v>#REF!</v>
      </c>
      <c r="AB55" s="20" t="str">
        <f t="shared" si="24"/>
        <v>Velvet Scoter</v>
      </c>
      <c r="AC55" s="2" t="e">
        <f t="array" ref="AC55">IF(K55="3_art",IF(AB55=_xludf.XLOOKUP(W55,#REF!,#REF!),"",_xludf.XLOOKUP(W55,#REF!,#REF!)),IF(K55="2_familj",IF(AB55=_xludf.XLOOKUP(W55,#REF!,#REF!),"",_xludf.XLOOKUP(W55,#REF!,#REF!)),""))</f>
        <v>#REF!</v>
      </c>
    </row>
    <row r="56" spans="1:29" ht="13.5" customHeight="1">
      <c r="A56" s="38" t="s">
        <v>84</v>
      </c>
      <c r="B56" s="38" t="s">
        <v>36</v>
      </c>
      <c r="C56" s="38" t="s">
        <v>31</v>
      </c>
      <c r="D56" s="62" t="s">
        <v>165</v>
      </c>
      <c r="E56" s="40" t="s">
        <v>182</v>
      </c>
      <c r="F56" s="41" t="s">
        <v>183</v>
      </c>
      <c r="G56" s="41" t="s">
        <v>184</v>
      </c>
      <c r="H56" s="49"/>
      <c r="K56" s="29" t="e">
        <f t="shared" si="19"/>
        <v>#REF!</v>
      </c>
      <c r="L56" s="30">
        <v>1</v>
      </c>
      <c r="M56" s="19" t="e">
        <f t="shared" si="39"/>
        <v>#REF!</v>
      </c>
      <c r="N56" s="29">
        <v>1</v>
      </c>
      <c r="O56" s="19" t="e">
        <f t="shared" si="25"/>
        <v>#REF!</v>
      </c>
      <c r="P56" s="30">
        <v>1</v>
      </c>
      <c r="Q56" s="19" t="str">
        <f t="shared" si="40"/>
        <v>Melanitta</v>
      </c>
      <c r="R56" s="19" t="e">
        <f t="shared" si="41"/>
        <v>#REF!</v>
      </c>
      <c r="S56" s="30">
        <v>12</v>
      </c>
      <c r="T56" s="19" t="str">
        <f t="shared" si="20"/>
        <v>Melanitta deglandi</v>
      </c>
      <c r="U56" s="29" t="s">
        <v>182</v>
      </c>
      <c r="V56" s="19" t="e">
        <f t="array" aca="1" ref="V56" ca="1">_xludf.XLOOKUP(U56,#REF!,#REF!)</f>
        <v>#NAME?</v>
      </c>
      <c r="W56" s="29">
        <v>417</v>
      </c>
      <c r="X56" s="3" t="str">
        <f t="shared" si="26"/>
        <v/>
      </c>
      <c r="Y56" s="2" t="e">
        <f t="shared" si="21"/>
        <v>#REF!</v>
      </c>
      <c r="Z56" s="2" t="e">
        <f t="shared" si="22"/>
        <v>#REF!</v>
      </c>
      <c r="AA56" s="2" t="e">
        <f t="shared" si="23"/>
        <v>#REF!</v>
      </c>
      <c r="AB56" s="20" t="str">
        <f t="shared" si="24"/>
        <v>White-winged Scoter</v>
      </c>
      <c r="AC56" s="2" t="e">
        <f t="array" ref="AC56">IF(K56="3_art",IF(AB56=_xludf.XLOOKUP(W56,#REF!,#REF!),"",_xludf.XLOOKUP(W56,#REF!,#REF!)),IF(K56="2_familj",IF(AB56=_xludf.XLOOKUP(W56,#REF!,#REF!),"",_xludf.XLOOKUP(W56,#REF!,#REF!)),""))</f>
        <v>#REF!</v>
      </c>
    </row>
    <row r="57" spans="1:29" ht="13.5" customHeight="1">
      <c r="A57" s="38" t="s">
        <v>84</v>
      </c>
      <c r="B57" s="38" t="s">
        <v>36</v>
      </c>
      <c r="C57" s="38" t="s">
        <v>31</v>
      </c>
      <c r="D57" s="62" t="s">
        <v>185</v>
      </c>
      <c r="E57" s="40" t="s">
        <v>186</v>
      </c>
      <c r="F57" s="41" t="s">
        <v>187</v>
      </c>
      <c r="G57" s="41" t="s">
        <v>188</v>
      </c>
      <c r="H57" s="49"/>
      <c r="K57" s="29" t="e">
        <f t="shared" si="19"/>
        <v>#REF!</v>
      </c>
      <c r="L57" s="30">
        <v>1</v>
      </c>
      <c r="M57" s="19" t="e">
        <f t="shared" si="39"/>
        <v>#REF!</v>
      </c>
      <c r="N57" s="29">
        <v>1</v>
      </c>
      <c r="O57" s="19" t="e">
        <f t="shared" si="25"/>
        <v>#REF!</v>
      </c>
      <c r="P57" s="30">
        <v>1</v>
      </c>
      <c r="Q57" s="19" t="str">
        <f t="shared" si="40"/>
        <v>Melanitta</v>
      </c>
      <c r="R57" s="19" t="e">
        <f t="shared" si="41"/>
        <v>#REF!</v>
      </c>
      <c r="S57" s="30">
        <v>12</v>
      </c>
      <c r="T57" s="19" t="str">
        <f t="shared" si="20"/>
        <v>Melanitta stejnegeri</v>
      </c>
      <c r="U57" s="29" t="s">
        <v>186</v>
      </c>
      <c r="V57" s="19" t="e">
        <f t="array" aca="1" ref="V57" ca="1">_xludf.XLOOKUP(U57,#REF!,#REF!)</f>
        <v>#NAME?</v>
      </c>
      <c r="W57" s="29">
        <v>418</v>
      </c>
      <c r="X57" s="3" t="str">
        <f t="shared" si="26"/>
        <v/>
      </c>
      <c r="Y57" s="2" t="e">
        <f t="shared" si="21"/>
        <v>#REF!</v>
      </c>
      <c r="Z57" s="2" t="e">
        <f t="shared" si="22"/>
        <v>#REF!</v>
      </c>
      <c r="AA57" s="2" t="e">
        <f t="shared" si="23"/>
        <v>#REF!</v>
      </c>
      <c r="AB57" s="20" t="str">
        <f t="shared" si="24"/>
        <v>Stejneger’s Scoter</v>
      </c>
      <c r="AC57" s="2" t="e">
        <f t="array" ref="AC57">IF(K57="3_art",IF(AB57=_xludf.XLOOKUP(W57,#REF!,#REF!),"",_xludf.XLOOKUP(W57,#REF!,#REF!)),IF(K57="2_familj",IF(AB57=_xludf.XLOOKUP(W57,#REF!,#REF!),"",_xludf.XLOOKUP(W57,#REF!,#REF!)),""))</f>
        <v>#REF!</v>
      </c>
    </row>
    <row r="58" spans="1:29" ht="13.5" customHeight="1">
      <c r="A58" s="37"/>
      <c r="B58" s="37"/>
      <c r="C58" s="37"/>
      <c r="D58" s="48"/>
      <c r="E58" s="40" t="s">
        <v>189</v>
      </c>
      <c r="F58" s="41" t="s">
        <v>190</v>
      </c>
      <c r="G58" s="41" t="s">
        <v>191</v>
      </c>
      <c r="H58" s="54"/>
      <c r="K58" s="29" t="e">
        <f t="shared" si="19"/>
        <v>#REF!</v>
      </c>
      <c r="L58" s="30">
        <v>1</v>
      </c>
      <c r="M58" s="19" t="e">
        <f>IF(K58="1_ordning",M53+1,M53)</f>
        <v>#REF!</v>
      </c>
      <c r="N58" s="29">
        <v>1</v>
      </c>
      <c r="O58" s="19" t="e">
        <f t="shared" si="25"/>
        <v>#REF!</v>
      </c>
      <c r="P58" s="30">
        <v>1</v>
      </c>
      <c r="Q58" s="19" t="str">
        <f>IF(LEN(E58)-LEN(SUBSTITUTE(E58," ",""))=1,LEFT(E58,FIND(" ",E58)-1),Q53)</f>
        <v>Bucephala</v>
      </c>
      <c r="R58" s="19" t="e">
        <f>IF(Q58&lt;&gt;Q53,R53+1,R53)</f>
        <v>#REF!</v>
      </c>
      <c r="S58" s="30">
        <v>13</v>
      </c>
      <c r="T58" s="19" t="str">
        <f t="shared" si="20"/>
        <v>Bucephala clangula</v>
      </c>
      <c r="U58" s="29" t="s">
        <v>189</v>
      </c>
      <c r="V58" s="19" t="e">
        <f t="array" aca="1" ref="V58" ca="1">_xludf.XLOOKUP(U58,#REF!,#REF!)</f>
        <v>#NAME?</v>
      </c>
      <c r="W58" s="29">
        <v>422</v>
      </c>
      <c r="X58" s="3" t="str">
        <f t="shared" si="26"/>
        <v/>
      </c>
      <c r="Y58" s="2" t="e">
        <f t="shared" si="21"/>
        <v>#REF!</v>
      </c>
      <c r="Z58" s="2" t="e">
        <f t="shared" si="22"/>
        <v>#REF!</v>
      </c>
      <c r="AA58" s="2" t="e">
        <f t="shared" si="23"/>
        <v>#REF!</v>
      </c>
      <c r="AB58" s="20" t="str">
        <f t="shared" si="24"/>
        <v>Common Goldeneye</v>
      </c>
      <c r="AC58" s="2" t="e">
        <f t="array" ref="AC58">IF(K58="3_art",IF(AB58=_xludf.XLOOKUP(W58,#REF!,#REF!),"",_xludf.XLOOKUP(W58,#REF!,#REF!)),IF(K58="2_familj",IF(AB58=_xludf.XLOOKUP(W58,#REF!,#REF!),"",_xludf.XLOOKUP(W58,#REF!,#REF!)),""))</f>
        <v>#REF!</v>
      </c>
    </row>
    <row r="59" spans="1:29" ht="13.5" customHeight="1">
      <c r="A59" s="37"/>
      <c r="B59" s="38" t="s">
        <v>36</v>
      </c>
      <c r="C59" s="38" t="s">
        <v>37</v>
      </c>
      <c r="D59" s="51"/>
      <c r="E59" s="44" t="s">
        <v>192</v>
      </c>
      <c r="F59" s="45" t="s">
        <v>193</v>
      </c>
      <c r="G59" s="63" t="s">
        <v>194</v>
      </c>
      <c r="H59" s="54"/>
      <c r="K59" s="29" t="e">
        <f t="shared" si="19"/>
        <v>#REF!</v>
      </c>
      <c r="L59" s="30">
        <v>1</v>
      </c>
      <c r="M59" s="19" t="e">
        <f t="shared" ref="M59:M60" si="42">IF(K59="1_ordning",M58+1,M58)</f>
        <v>#REF!</v>
      </c>
      <c r="N59" s="29">
        <v>1</v>
      </c>
      <c r="O59" s="19" t="e">
        <f t="shared" si="25"/>
        <v>#REF!</v>
      </c>
      <c r="P59" s="30">
        <v>1</v>
      </c>
      <c r="Q59" s="19" t="str">
        <f t="shared" ref="Q59:Q60" si="43">IF(LEN(E59)-LEN(SUBSTITUTE(E59," ",""))=1,LEFT(E59,FIND(" ",E59)-1),Q58)</f>
        <v>Bucephala</v>
      </c>
      <c r="R59" s="19" t="e">
        <f t="shared" ref="R59:R60" si="44">IF(Q59&lt;&gt;Q58,R58+1,R58)</f>
        <v>#REF!</v>
      </c>
      <c r="S59" s="30">
        <v>13</v>
      </c>
      <c r="T59" s="19" t="str">
        <f t="shared" si="20"/>
        <v>Bucephala clangula clangula</v>
      </c>
      <c r="U59" s="29" t="s">
        <v>195</v>
      </c>
      <c r="V59" s="19" t="e">
        <f t="array" aca="1" ref="V59" ca="1">_xludf.XLOOKUP(U59,#REF!,#REF!)</f>
        <v>#NAME?</v>
      </c>
      <c r="W59" s="29">
        <v>423</v>
      </c>
      <c r="X59" s="3" t="str">
        <f t="shared" si="26"/>
        <v/>
      </c>
      <c r="Y59" s="2" t="e">
        <f t="shared" si="21"/>
        <v>#REF!</v>
      </c>
      <c r="Z59" s="2" t="e">
        <f t="shared" si="22"/>
        <v>#REF!</v>
      </c>
      <c r="AA59" s="2" t="e">
        <f t="shared" si="23"/>
        <v>#REF!</v>
      </c>
      <c r="AB59" s="20" t="str">
        <f t="shared" si="24"/>
        <v xml:space="preserve">   Eurasian Common Goldeneye</v>
      </c>
      <c r="AC59" s="2" t="e">
        <f t="array" ref="AC59">IF(K59="3_art",IF(AB59=_xludf.XLOOKUP(W59,#REF!,#REF!),"",_xludf.XLOOKUP(W59,#REF!,#REF!)),IF(K59="2_familj",IF(AB59=_xludf.XLOOKUP(W59,#REF!,#REF!),"",_xludf.XLOOKUP(W59,#REF!,#REF!)),""))</f>
        <v>#REF!</v>
      </c>
    </row>
    <row r="60" spans="1:29" ht="13.5" customHeight="1">
      <c r="A60" s="37"/>
      <c r="B60" s="38" t="s">
        <v>36</v>
      </c>
      <c r="C60" s="38" t="s">
        <v>37</v>
      </c>
      <c r="D60" s="48"/>
      <c r="E60" s="40" t="s">
        <v>196</v>
      </c>
      <c r="F60" s="41" t="s">
        <v>197</v>
      </c>
      <c r="G60" s="41" t="s">
        <v>198</v>
      </c>
      <c r="H60" s="49"/>
      <c r="K60" s="29" t="e">
        <f t="shared" si="19"/>
        <v>#REF!</v>
      </c>
      <c r="L60" s="30">
        <v>1</v>
      </c>
      <c r="M60" s="19" t="e">
        <f t="shared" si="42"/>
        <v>#REF!</v>
      </c>
      <c r="N60" s="29">
        <v>1</v>
      </c>
      <c r="O60" s="19" t="e">
        <f t="shared" si="25"/>
        <v>#REF!</v>
      </c>
      <c r="P60" s="30">
        <v>1</v>
      </c>
      <c r="Q60" s="19" t="str">
        <f t="shared" si="43"/>
        <v>Mergellus</v>
      </c>
      <c r="R60" s="19" t="e">
        <f t="shared" si="44"/>
        <v>#REF!</v>
      </c>
      <c r="S60" s="30">
        <v>14</v>
      </c>
      <c r="T60" s="19" t="str">
        <f t="shared" si="20"/>
        <v>Mergellus albellus</v>
      </c>
      <c r="U60" s="29" t="s">
        <v>196</v>
      </c>
      <c r="V60" s="19" t="e">
        <f t="array" aca="1" ref="V60" ca="1">_xludf.XLOOKUP(U60,#REF!,#REF!)</f>
        <v>#NAME?</v>
      </c>
      <c r="W60" s="29">
        <v>426</v>
      </c>
      <c r="X60" s="3" t="str">
        <f t="shared" si="26"/>
        <v/>
      </c>
      <c r="Y60" s="2" t="e">
        <f t="shared" si="21"/>
        <v>#REF!</v>
      </c>
      <c r="Z60" s="2" t="e">
        <f t="shared" si="22"/>
        <v>#REF!</v>
      </c>
      <c r="AA60" s="2" t="e">
        <f t="shared" si="23"/>
        <v>#REF!</v>
      </c>
      <c r="AB60" s="20" t="str">
        <f t="shared" si="24"/>
        <v>Smew</v>
      </c>
      <c r="AC60" s="2" t="e">
        <f t="array" ref="AC60">IF(K60="3_art",IF(AB60=_xludf.XLOOKUP(W60,#REF!,#REF!),"",_xludf.XLOOKUP(W60,#REF!,#REF!)),IF(K60="2_familj",IF(AB60=_xludf.XLOOKUP(W60,#REF!,#REF!),"",_xludf.XLOOKUP(W60,#REF!,#REF!)),""))</f>
        <v>#REF!</v>
      </c>
    </row>
    <row r="61" spans="1:29" ht="13.5" customHeight="1">
      <c r="A61" s="37"/>
      <c r="B61" s="38" t="s">
        <v>36</v>
      </c>
      <c r="C61" s="38" t="s">
        <v>37</v>
      </c>
      <c r="D61" s="48"/>
      <c r="E61" s="40" t="s">
        <v>199</v>
      </c>
      <c r="F61" s="41" t="s">
        <v>200</v>
      </c>
      <c r="G61" s="41" t="s">
        <v>201</v>
      </c>
      <c r="H61" s="49"/>
      <c r="K61" s="29" t="e">
        <f t="shared" si="19"/>
        <v>#REF!</v>
      </c>
      <c r="L61" s="30">
        <v>1</v>
      </c>
      <c r="M61" s="19" t="e">
        <f>IF(K61="1_ordning",M63+1,M63)</f>
        <v>#REF!</v>
      </c>
      <c r="N61" s="29">
        <v>1</v>
      </c>
      <c r="O61" s="19" t="e">
        <f t="shared" si="25"/>
        <v>#REF!</v>
      </c>
      <c r="P61" s="30">
        <v>1</v>
      </c>
      <c r="Q61" s="19" t="str">
        <f>IF(LEN(E61)-LEN(SUBSTITUTE(E61," ",""))=1,LEFT(E61,FIND(" ",E61)-1),Q63)</f>
        <v>Mergus</v>
      </c>
      <c r="R61" s="19" t="e">
        <f>IF(Q61&lt;&gt;Q63,R63+1,R63)</f>
        <v>#REF!</v>
      </c>
      <c r="S61" s="30">
        <v>15</v>
      </c>
      <c r="T61" s="19" t="str">
        <f t="shared" si="20"/>
        <v>Mergus serrator</v>
      </c>
      <c r="U61" s="29" t="s">
        <v>199</v>
      </c>
      <c r="V61" s="19" t="e">
        <f t="array" aca="1" ref="V61" ca="1">_xludf.XLOOKUP(U61,#REF!,#REF!)</f>
        <v>#NAME?</v>
      </c>
      <c r="W61" s="29">
        <v>430</v>
      </c>
      <c r="X61" s="3" t="str">
        <f t="shared" si="26"/>
        <v/>
      </c>
      <c r="Y61" s="2" t="e">
        <f t="shared" si="21"/>
        <v>#REF!</v>
      </c>
      <c r="Z61" s="2" t="e">
        <f t="shared" si="22"/>
        <v>#REF!</v>
      </c>
      <c r="AA61" s="2" t="e">
        <f t="shared" si="23"/>
        <v>#REF!</v>
      </c>
      <c r="AB61" s="20" t="str">
        <f t="shared" si="24"/>
        <v>Red-breasted Merganser</v>
      </c>
      <c r="AC61" s="2" t="e">
        <f t="array" ref="AC61">IF(K61="3_art",IF(AB61=_xludf.XLOOKUP(W61,#REF!,#REF!),"",_xludf.XLOOKUP(W61,#REF!,#REF!)),IF(K61="2_familj",IF(AB61=_xludf.XLOOKUP(W61,#REF!,#REF!),"",_xludf.XLOOKUP(W61,#REF!,#REF!)),""))</f>
        <v>#REF!</v>
      </c>
    </row>
    <row r="62" spans="1:29" ht="13.5" customHeight="1">
      <c r="A62" s="37"/>
      <c r="B62" s="37"/>
      <c r="C62" s="37"/>
      <c r="D62" s="48"/>
      <c r="E62" s="40" t="s">
        <v>202</v>
      </c>
      <c r="F62" s="41" t="s">
        <v>203</v>
      </c>
      <c r="G62" s="41" t="s">
        <v>204</v>
      </c>
      <c r="H62" s="49"/>
      <c r="K62" s="29" t="e">
        <f t="shared" si="19"/>
        <v>#REF!</v>
      </c>
      <c r="L62" s="30">
        <v>1</v>
      </c>
      <c r="M62" s="19" t="e">
        <f>IF(K62="1_ordning",M60+1,M60)</f>
        <v>#REF!</v>
      </c>
      <c r="N62" s="29">
        <v>1</v>
      </c>
      <c r="O62" s="19" t="e">
        <f t="shared" si="25"/>
        <v>#REF!</v>
      </c>
      <c r="P62" s="30">
        <v>1</v>
      </c>
      <c r="Q62" s="19" t="str">
        <f>IF(LEN(E62)-LEN(SUBSTITUTE(E62," ",""))=1,LEFT(E62,FIND(" ",E62)-1),Q60)</f>
        <v>Mergus</v>
      </c>
      <c r="R62" s="19" t="e">
        <f>IF(Q62&lt;&gt;Q60,R60+1,R60)</f>
        <v>#REF!</v>
      </c>
      <c r="S62" s="30">
        <v>15</v>
      </c>
      <c r="T62" s="19" t="str">
        <f t="shared" si="20"/>
        <v>Mergus merganser</v>
      </c>
      <c r="U62" s="29" t="s">
        <v>202</v>
      </c>
      <c r="V62" s="19" t="e">
        <f t="array" aca="1" ref="V62" ca="1">_xludf.XLOOKUP(U62,#REF!,#REF!)</f>
        <v>#NAME?</v>
      </c>
      <c r="W62" s="29">
        <v>434</v>
      </c>
      <c r="X62" s="3" t="str">
        <f t="shared" si="26"/>
        <v/>
      </c>
      <c r="Y62" s="2" t="e">
        <f t="shared" si="21"/>
        <v>#REF!</v>
      </c>
      <c r="Z62" s="2" t="e">
        <f t="shared" si="22"/>
        <v>#REF!</v>
      </c>
      <c r="AA62" s="2" t="e">
        <f t="shared" si="23"/>
        <v>#REF!</v>
      </c>
      <c r="AB62" s="20" t="str">
        <f t="shared" si="24"/>
        <v>Common Merganser</v>
      </c>
      <c r="AC62" s="2" t="e">
        <f t="array" ref="AC62">IF(K62="3_art",IF(AB62=_xludf.XLOOKUP(W62,#REF!,#REF!),"",_xludf.XLOOKUP(W62,#REF!,#REF!)),IF(K62="2_familj",IF(AB62=_xludf.XLOOKUP(W62,#REF!,#REF!),"",_xludf.XLOOKUP(W62,#REF!,#REF!)),""))</f>
        <v>#REF!</v>
      </c>
    </row>
    <row r="63" spans="1:29" ht="13.5" customHeight="1">
      <c r="A63" s="37"/>
      <c r="B63" s="38" t="s">
        <v>36</v>
      </c>
      <c r="C63" s="38" t="s">
        <v>37</v>
      </c>
      <c r="D63" s="51"/>
      <c r="E63" s="44" t="s">
        <v>205</v>
      </c>
      <c r="F63" s="45" t="s">
        <v>206</v>
      </c>
      <c r="G63" s="45" t="s">
        <v>207</v>
      </c>
      <c r="H63" s="49"/>
      <c r="K63" s="29" t="e">
        <f t="shared" si="19"/>
        <v>#REF!</v>
      </c>
      <c r="L63" s="30">
        <v>1</v>
      </c>
      <c r="M63" s="19" t="e">
        <f>IF(K63="1_ordning",M62+1,M62)</f>
        <v>#REF!</v>
      </c>
      <c r="N63" s="29">
        <v>1</v>
      </c>
      <c r="O63" s="19" t="e">
        <f t="shared" si="25"/>
        <v>#REF!</v>
      </c>
      <c r="P63" s="30">
        <v>1</v>
      </c>
      <c r="Q63" s="19" t="str">
        <f>IF(LEN(E63)-LEN(SUBSTITUTE(E63," ",""))=1,LEFT(E63,FIND(" ",E63)-1),Q62)</f>
        <v>Mergus</v>
      </c>
      <c r="R63" s="19" t="e">
        <f>IF(Q63&lt;&gt;Q62,R62+1,R62)</f>
        <v>#REF!</v>
      </c>
      <c r="S63" s="30">
        <v>15</v>
      </c>
      <c r="T63" s="19" t="str">
        <f t="shared" si="20"/>
        <v>Mergus merganser merganser</v>
      </c>
      <c r="U63" s="29" t="s">
        <v>208</v>
      </c>
      <c r="V63" s="19" t="e">
        <f t="array" aca="1" ref="V63" ca="1">_xludf.XLOOKUP(U63,#REF!,#REF!)</f>
        <v>#NAME?</v>
      </c>
      <c r="W63" s="29">
        <v>435</v>
      </c>
      <c r="X63" s="3" t="str">
        <f t="shared" si="26"/>
        <v/>
      </c>
      <c r="Y63" s="2" t="e">
        <f t="shared" si="21"/>
        <v>#REF!</v>
      </c>
      <c r="Z63" s="2" t="e">
        <f t="shared" si="22"/>
        <v>#REF!</v>
      </c>
      <c r="AA63" s="2" t="e">
        <f t="shared" si="23"/>
        <v>#REF!</v>
      </c>
      <c r="AB63" s="20" t="str">
        <f t="shared" si="24"/>
        <v xml:space="preserve">   Goosander</v>
      </c>
      <c r="AC63" s="2" t="e">
        <f t="array" ref="AC63">IF(K63="3_art",IF(AB63=_xludf.XLOOKUP(W63,#REF!,#REF!),"",_xludf.XLOOKUP(W63,#REF!,#REF!)),IF(K63="2_familj",IF(AB63=_xludf.XLOOKUP(W63,#REF!,#REF!),"",_xludf.XLOOKUP(W63,#REF!,#REF!)),""))</f>
        <v>#REF!</v>
      </c>
    </row>
    <row r="64" spans="1:29" ht="13.5" customHeight="1">
      <c r="A64" s="37"/>
      <c r="B64" s="38" t="s">
        <v>36</v>
      </c>
      <c r="C64" s="38" t="s">
        <v>55</v>
      </c>
      <c r="D64" s="48"/>
      <c r="E64" s="40" t="s">
        <v>209</v>
      </c>
      <c r="F64" s="41" t="s">
        <v>210</v>
      </c>
      <c r="G64" s="41" t="s">
        <v>211</v>
      </c>
      <c r="H64" s="49"/>
      <c r="K64" s="29" t="e">
        <f t="shared" si="19"/>
        <v>#REF!</v>
      </c>
      <c r="L64" s="30">
        <v>1</v>
      </c>
      <c r="M64" s="19" t="e">
        <f>IF(K64="1_ordning",M61+1,M61)</f>
        <v>#REF!</v>
      </c>
      <c r="N64" s="29">
        <v>1</v>
      </c>
      <c r="O64" s="19" t="e">
        <f t="shared" si="25"/>
        <v>#REF!</v>
      </c>
      <c r="P64" s="30">
        <v>1</v>
      </c>
      <c r="Q64" s="19" t="str">
        <f>IF(LEN(E64)-LEN(SUBSTITUTE(E64," ",""))=1,LEFT(E64,FIND(" ",E64)-1),Q61)</f>
        <v>Netta</v>
      </c>
      <c r="R64" s="19" t="e">
        <f>IF(Q64&lt;&gt;Q61,R61+1,R61)</f>
        <v>#REF!</v>
      </c>
      <c r="S64" s="30">
        <v>16</v>
      </c>
      <c r="T64" s="19" t="str">
        <f t="shared" si="20"/>
        <v>Netta rufina</v>
      </c>
      <c r="U64" s="29" t="s">
        <v>209</v>
      </c>
      <c r="V64" s="19" t="e">
        <f t="array" aca="1" ref="V64" ca="1">_xludf.XLOOKUP(U64,#REF!,#REF!)</f>
        <v>#NAME?</v>
      </c>
      <c r="W64" s="29">
        <v>458</v>
      </c>
      <c r="X64" s="3" t="str">
        <f t="shared" si="26"/>
        <v/>
      </c>
      <c r="Y64" s="2" t="e">
        <f t="shared" si="21"/>
        <v>#REF!</v>
      </c>
      <c r="Z64" s="2" t="e">
        <f t="shared" si="22"/>
        <v>#REF!</v>
      </c>
      <c r="AA64" s="2" t="e">
        <f t="shared" si="23"/>
        <v>#REF!</v>
      </c>
      <c r="AB64" s="20" t="str">
        <f t="shared" si="24"/>
        <v>Red-crested Pochard</v>
      </c>
      <c r="AC64" s="2" t="e">
        <f t="array" ref="AC64">IF(K64="3_art",IF(AB64=_xludf.XLOOKUP(W64,#REF!,#REF!),"",_xludf.XLOOKUP(W64,#REF!,#REF!)),IF(K64="2_familj",IF(AB64=_xludf.XLOOKUP(W64,#REF!,#REF!),"",_xludf.XLOOKUP(W64,#REF!,#REF!)),""))</f>
        <v>#REF!</v>
      </c>
    </row>
    <row r="65" spans="1:29" ht="13.5" customHeight="1">
      <c r="A65" s="37"/>
      <c r="B65" s="38" t="s">
        <v>36</v>
      </c>
      <c r="C65" s="38" t="s">
        <v>31</v>
      </c>
      <c r="D65" s="62" t="s">
        <v>212</v>
      </c>
      <c r="E65" s="40" t="s">
        <v>213</v>
      </c>
      <c r="F65" s="41" t="s">
        <v>214</v>
      </c>
      <c r="G65" s="41" t="s">
        <v>215</v>
      </c>
      <c r="H65" s="49"/>
      <c r="K65" s="29" t="e">
        <f t="shared" si="19"/>
        <v>#REF!</v>
      </c>
      <c r="L65" s="30">
        <v>1</v>
      </c>
      <c r="M65" s="19" t="e">
        <f>IF(K65="1_ordning",M67+1,M67)</f>
        <v>#REF!</v>
      </c>
      <c r="N65" s="29">
        <v>1</v>
      </c>
      <c r="O65" s="19" t="e">
        <f t="shared" si="25"/>
        <v>#REF!</v>
      </c>
      <c r="P65" s="30">
        <v>1</v>
      </c>
      <c r="Q65" s="19" t="str">
        <f>IF(LEN(E65)-LEN(SUBSTITUTE(E65," ",""))=1,LEFT(E65,FIND(" ",E65)-1),Q67)</f>
        <v>Aythya</v>
      </c>
      <c r="R65" s="19" t="e">
        <f>IF(Q65&lt;&gt;Q67,R67+1,R67)</f>
        <v>#REF!</v>
      </c>
      <c r="S65" s="30">
        <v>17</v>
      </c>
      <c r="T65" s="19" t="str">
        <f t="shared" si="20"/>
        <v>Aythya nyroca</v>
      </c>
      <c r="U65" s="29" t="s">
        <v>213</v>
      </c>
      <c r="V65" s="19" t="e">
        <f t="array" aca="1" ref="V65" ca="1">_xludf.XLOOKUP(U65,#REF!,#REF!)</f>
        <v>#NAME?</v>
      </c>
      <c r="W65" s="29">
        <v>464</v>
      </c>
      <c r="X65" s="3" t="str">
        <f t="shared" si="26"/>
        <v/>
      </c>
      <c r="Y65" s="2" t="e">
        <f t="shared" si="21"/>
        <v>#REF!</v>
      </c>
      <c r="Z65" s="2" t="e">
        <f t="shared" si="22"/>
        <v>#REF!</v>
      </c>
      <c r="AA65" s="2" t="e">
        <f t="shared" si="23"/>
        <v>#REF!</v>
      </c>
      <c r="AB65" s="20" t="str">
        <f t="shared" si="24"/>
        <v>Ferruginous Duck</v>
      </c>
      <c r="AC65" s="2" t="e">
        <f t="array" ref="AC65">IF(K65="3_art",IF(AB65=_xludf.XLOOKUP(W65,#REF!,#REF!),"",_xludf.XLOOKUP(W65,#REF!,#REF!)),IF(K65="2_familj",IF(AB65=_xludf.XLOOKUP(W65,#REF!,#REF!),"",_xludf.XLOOKUP(W65,#REF!,#REF!)),""))</f>
        <v>#REF!</v>
      </c>
    </row>
    <row r="66" spans="1:29" ht="13.5" customHeight="1">
      <c r="A66" s="37"/>
      <c r="B66" s="38" t="s">
        <v>36</v>
      </c>
      <c r="C66" s="38" t="s">
        <v>37</v>
      </c>
      <c r="D66" s="48"/>
      <c r="E66" s="40" t="s">
        <v>216</v>
      </c>
      <c r="F66" s="41" t="s">
        <v>217</v>
      </c>
      <c r="G66" s="41" t="s">
        <v>218</v>
      </c>
      <c r="H66" s="49"/>
      <c r="K66" s="29" t="e">
        <f t="shared" si="19"/>
        <v>#REF!</v>
      </c>
      <c r="L66" s="30">
        <v>1</v>
      </c>
      <c r="M66" s="19" t="e">
        <f>IF(K66="1_ordning",M64+1,M64)</f>
        <v>#REF!</v>
      </c>
      <c r="N66" s="29">
        <v>1</v>
      </c>
      <c r="O66" s="19" t="e">
        <f t="shared" si="25"/>
        <v>#REF!</v>
      </c>
      <c r="P66" s="30">
        <v>1</v>
      </c>
      <c r="Q66" s="19" t="str">
        <f>IF(LEN(E66)-LEN(SUBSTITUTE(E66," ",""))=1,LEFT(E66,FIND(" ",E66)-1),Q64)</f>
        <v>Aythya</v>
      </c>
      <c r="R66" s="19" t="e">
        <f>IF(Q66&lt;&gt;Q64,R64+1,R64)</f>
        <v>#REF!</v>
      </c>
      <c r="S66" s="30">
        <v>17</v>
      </c>
      <c r="T66" s="19" t="str">
        <f t="shared" si="20"/>
        <v>Aythya ferina</v>
      </c>
      <c r="U66" s="29" t="s">
        <v>216</v>
      </c>
      <c r="V66" s="19" t="e">
        <f t="array" aca="1" ref="V66" ca="1">_xludf.XLOOKUP(U66,#REF!,#REF!)</f>
        <v>#NAME?</v>
      </c>
      <c r="W66" s="29">
        <v>468</v>
      </c>
      <c r="X66" s="3" t="str">
        <f t="shared" si="26"/>
        <v/>
      </c>
      <c r="Y66" s="2" t="e">
        <f t="shared" si="21"/>
        <v>#REF!</v>
      </c>
      <c r="Z66" s="2" t="e">
        <f t="shared" si="22"/>
        <v>#REF!</v>
      </c>
      <c r="AA66" s="2" t="e">
        <f t="shared" si="23"/>
        <v>#REF!</v>
      </c>
      <c r="AB66" s="20" t="str">
        <f t="shared" si="24"/>
        <v>Common Pochard</v>
      </c>
      <c r="AC66" s="2" t="e">
        <f t="array" ref="AC66">IF(K66="3_art",IF(AB66=_xludf.XLOOKUP(W66,#REF!,#REF!),"",_xludf.XLOOKUP(W66,#REF!,#REF!)),IF(K66="2_familj",IF(AB66=_xludf.XLOOKUP(W66,#REF!,#REF!),"",_xludf.XLOOKUP(W66,#REF!,#REF!)),""))</f>
        <v>#REF!</v>
      </c>
    </row>
    <row r="67" spans="1:29" ht="13.5" customHeight="1">
      <c r="A67" s="37"/>
      <c r="B67" s="38" t="s">
        <v>36</v>
      </c>
      <c r="C67" s="38" t="s">
        <v>31</v>
      </c>
      <c r="D67" s="62" t="s">
        <v>219</v>
      </c>
      <c r="E67" s="40" t="s">
        <v>220</v>
      </c>
      <c r="F67" s="41" t="s">
        <v>221</v>
      </c>
      <c r="G67" s="41" t="s">
        <v>222</v>
      </c>
      <c r="H67" s="49"/>
      <c r="K67" s="29" t="e">
        <f t="shared" si="19"/>
        <v>#REF!</v>
      </c>
      <c r="L67" s="30">
        <v>1</v>
      </c>
      <c r="M67" s="19" t="e">
        <f>IF(K67="1_ordning",M66+1,M66)</f>
        <v>#REF!</v>
      </c>
      <c r="N67" s="29">
        <v>1</v>
      </c>
      <c r="O67" s="19" t="e">
        <f t="shared" si="25"/>
        <v>#REF!</v>
      </c>
      <c r="P67" s="30">
        <v>1</v>
      </c>
      <c r="Q67" s="19" t="str">
        <f>IF(LEN(E67)-LEN(SUBSTITUTE(E67," ",""))=1,LEFT(E67,FIND(" ",E67)-1),Q66)</f>
        <v>Aythya</v>
      </c>
      <c r="R67" s="19" t="e">
        <f>IF(Q67&lt;&gt;Q66,R66+1,R66)</f>
        <v>#REF!</v>
      </c>
      <c r="S67" s="30">
        <v>17</v>
      </c>
      <c r="T67" s="19" t="str">
        <f t="shared" si="20"/>
        <v>Aythya collaris</v>
      </c>
      <c r="U67" s="29" t="s">
        <v>220</v>
      </c>
      <c r="V67" s="19" t="e">
        <f t="array" aca="1" ref="V67" ca="1">_xludf.XLOOKUP(U67,#REF!,#REF!)</f>
        <v>#NAME?</v>
      </c>
      <c r="W67" s="29">
        <v>470</v>
      </c>
      <c r="X67" s="3" t="str">
        <f t="shared" si="26"/>
        <v/>
      </c>
      <c r="Y67" s="2" t="e">
        <f t="shared" si="21"/>
        <v>#REF!</v>
      </c>
      <c r="Z67" s="2" t="e">
        <f t="shared" si="22"/>
        <v>#REF!</v>
      </c>
      <c r="AA67" s="2" t="e">
        <f t="shared" si="23"/>
        <v>#REF!</v>
      </c>
      <c r="AB67" s="20" t="str">
        <f t="shared" si="24"/>
        <v>Ring-necked Duck</v>
      </c>
      <c r="AC67" s="2" t="e">
        <f t="array" ref="AC67">IF(K67="3_art",IF(AB67=_xludf.XLOOKUP(W67,#REF!,#REF!),"",_xludf.XLOOKUP(W67,#REF!,#REF!)),IF(K67="2_familj",IF(AB67=_xludf.XLOOKUP(W67,#REF!,#REF!),"",_xludf.XLOOKUP(W67,#REF!,#REF!)),""))</f>
        <v>#REF!</v>
      </c>
    </row>
    <row r="68" spans="1:29" ht="13.5" customHeight="1">
      <c r="A68" s="37"/>
      <c r="B68" s="38" t="s">
        <v>36</v>
      </c>
      <c r="C68" s="38" t="s">
        <v>37</v>
      </c>
      <c r="D68" s="48"/>
      <c r="E68" s="40" t="s">
        <v>223</v>
      </c>
      <c r="F68" s="41" t="s">
        <v>224</v>
      </c>
      <c r="G68" s="41" t="s">
        <v>225</v>
      </c>
      <c r="H68" s="49"/>
      <c r="K68" s="29" t="e">
        <f t="shared" si="19"/>
        <v>#REF!</v>
      </c>
      <c r="L68" s="30">
        <v>1</v>
      </c>
      <c r="M68" s="19" t="e">
        <f>IF(K68="1_ordning",M65+1,M65)</f>
        <v>#REF!</v>
      </c>
      <c r="N68" s="29">
        <v>1</v>
      </c>
      <c r="O68" s="19" t="e">
        <f t="shared" si="25"/>
        <v>#REF!</v>
      </c>
      <c r="P68" s="30">
        <v>1</v>
      </c>
      <c r="Q68" s="19" t="str">
        <f>IF(LEN(E68)-LEN(SUBSTITUTE(E68," ",""))=1,LEFT(E68,FIND(" ",E68)-1),Q65)</f>
        <v>Aythya</v>
      </c>
      <c r="R68" s="19" t="e">
        <f>IF(Q68&lt;&gt;Q65,R65+1,R65)</f>
        <v>#REF!</v>
      </c>
      <c r="S68" s="30">
        <v>17</v>
      </c>
      <c r="T68" s="19" t="str">
        <f t="shared" si="20"/>
        <v>Aythya fuligula</v>
      </c>
      <c r="U68" s="29" t="s">
        <v>223</v>
      </c>
      <c r="V68" s="19" t="e">
        <f t="array" aca="1" ref="V68" ca="1">_xludf.XLOOKUP(U68,#REF!,#REF!)</f>
        <v>#NAME?</v>
      </c>
      <c r="W68" s="29">
        <v>472</v>
      </c>
      <c r="X68" s="3" t="str">
        <f t="shared" si="26"/>
        <v/>
      </c>
      <c r="Y68" s="2" t="e">
        <f t="shared" si="21"/>
        <v>#REF!</v>
      </c>
      <c r="Z68" s="2" t="e">
        <f t="shared" si="22"/>
        <v>#REF!</v>
      </c>
      <c r="AA68" s="2" t="e">
        <f t="shared" si="23"/>
        <v>#REF!</v>
      </c>
      <c r="AB68" s="20" t="str">
        <f t="shared" si="24"/>
        <v>Tufted Duck</v>
      </c>
      <c r="AC68" s="2" t="e">
        <f t="array" ref="AC68">IF(K68="3_art",IF(AB68=_xludf.XLOOKUP(W68,#REF!,#REF!),"",_xludf.XLOOKUP(W68,#REF!,#REF!)),IF(K68="2_familj",IF(AB68=_xludf.XLOOKUP(W68,#REF!,#REF!),"",_xludf.XLOOKUP(W68,#REF!,#REF!)),""))</f>
        <v>#REF!</v>
      </c>
    </row>
    <row r="69" spans="1:29" ht="13.5" customHeight="1">
      <c r="A69" s="38" t="s">
        <v>84</v>
      </c>
      <c r="B69" s="38" t="s">
        <v>36</v>
      </c>
      <c r="C69" s="38" t="s">
        <v>31</v>
      </c>
      <c r="D69" s="62" t="s">
        <v>226</v>
      </c>
      <c r="E69" s="40" t="s">
        <v>227</v>
      </c>
      <c r="F69" s="41" t="s">
        <v>228</v>
      </c>
      <c r="G69" s="41" t="s">
        <v>229</v>
      </c>
      <c r="H69" s="49"/>
      <c r="K69" s="29" t="e">
        <f t="shared" si="19"/>
        <v>#REF!</v>
      </c>
      <c r="L69" s="30">
        <v>1</v>
      </c>
      <c r="M69" s="19" t="e">
        <f>IF(K69="1_ordning",M71+1,M71)</f>
        <v>#REF!</v>
      </c>
      <c r="N69" s="29">
        <v>1</v>
      </c>
      <c r="O69" s="19" t="e">
        <f t="shared" si="25"/>
        <v>#REF!</v>
      </c>
      <c r="P69" s="30">
        <v>1</v>
      </c>
      <c r="Q69" s="19" t="str">
        <f>IF(LEN(E69)-LEN(SUBSTITUTE(E69," ",""))=1,LEFT(E69,FIND(" ",E69)-1),Q71)</f>
        <v>Aythya</v>
      </c>
      <c r="R69" s="19" t="e">
        <f>IF(Q69&lt;&gt;Q71,R71+1,R71)</f>
        <v>#REF!</v>
      </c>
      <c r="S69" s="30">
        <v>17</v>
      </c>
      <c r="T69" s="19" t="str">
        <f t="shared" si="20"/>
        <v>Aythya affinis</v>
      </c>
      <c r="U69" s="29" t="s">
        <v>227</v>
      </c>
      <c r="V69" s="19" t="e">
        <f t="array" aca="1" ref="V69" ca="1">_xludf.XLOOKUP(U69,#REF!,#REF!)</f>
        <v>#NAME?</v>
      </c>
      <c r="W69" s="29">
        <v>474</v>
      </c>
      <c r="X69" s="3" t="str">
        <f t="shared" si="26"/>
        <v/>
      </c>
      <c r="Y69" s="2" t="e">
        <f t="shared" si="21"/>
        <v>#REF!</v>
      </c>
      <c r="Z69" s="2" t="e">
        <f t="shared" si="22"/>
        <v>#REF!</v>
      </c>
      <c r="AA69" s="2" t="e">
        <f t="shared" si="23"/>
        <v>#REF!</v>
      </c>
      <c r="AB69" s="20" t="str">
        <f t="shared" si="24"/>
        <v>Lesser Scaup</v>
      </c>
      <c r="AC69" s="2" t="e">
        <f t="array" ref="AC69">IF(K69="3_art",IF(AB69=_xludf.XLOOKUP(W69,#REF!,#REF!),"",_xludf.XLOOKUP(W69,#REF!,#REF!)),IF(K69="2_familj",IF(AB69=_xludf.XLOOKUP(W69,#REF!,#REF!),"",_xludf.XLOOKUP(W69,#REF!,#REF!)),""))</f>
        <v>#REF!</v>
      </c>
    </row>
    <row r="70" spans="1:29" ht="13.5" customHeight="1">
      <c r="A70" s="37"/>
      <c r="B70" s="37"/>
      <c r="C70" s="37"/>
      <c r="D70" s="48"/>
      <c r="E70" s="40" t="s">
        <v>230</v>
      </c>
      <c r="F70" s="41" t="s">
        <v>231</v>
      </c>
      <c r="G70" s="41" t="s">
        <v>232</v>
      </c>
      <c r="H70" s="49"/>
      <c r="K70" s="29" t="e">
        <f t="shared" si="19"/>
        <v>#REF!</v>
      </c>
      <c r="L70" s="30">
        <v>1</v>
      </c>
      <c r="M70" s="19" t="e">
        <f>IF(K70="1_ordning",M68+1,M68)</f>
        <v>#REF!</v>
      </c>
      <c r="N70" s="29">
        <v>1</v>
      </c>
      <c r="O70" s="19" t="e">
        <f t="shared" si="25"/>
        <v>#REF!</v>
      </c>
      <c r="P70" s="30">
        <v>1</v>
      </c>
      <c r="Q70" s="19" t="str">
        <f>IF(LEN(E70)-LEN(SUBSTITUTE(E70," ",""))=1,LEFT(E70,FIND(" ",E70)-1),Q68)</f>
        <v>Aythya</v>
      </c>
      <c r="R70" s="19" t="e">
        <f>IF(Q70&lt;&gt;Q68,R68+1,R68)</f>
        <v>#REF!</v>
      </c>
      <c r="S70" s="30">
        <v>17</v>
      </c>
      <c r="T70" s="19" t="str">
        <f t="shared" si="20"/>
        <v>Aythya marila</v>
      </c>
      <c r="U70" s="29" t="s">
        <v>230</v>
      </c>
      <c r="V70" s="19" t="e">
        <f t="array" aca="1" ref="V70" ca="1">_xludf.XLOOKUP(U70,#REF!,#REF!)</f>
        <v>#NAME?</v>
      </c>
      <c r="W70" s="29">
        <v>475</v>
      </c>
      <c r="X70" s="3" t="str">
        <f t="shared" si="26"/>
        <v/>
      </c>
      <c r="Y70" s="2" t="e">
        <f t="shared" si="21"/>
        <v>#REF!</v>
      </c>
      <c r="Z70" s="2" t="e">
        <f t="shared" si="22"/>
        <v>#REF!</v>
      </c>
      <c r="AA70" s="2" t="e">
        <f t="shared" si="23"/>
        <v>#REF!</v>
      </c>
      <c r="AB70" s="20" t="str">
        <f t="shared" si="24"/>
        <v>Greater Scaup</v>
      </c>
      <c r="AC70" s="2" t="e">
        <f t="array" ref="AC70">IF(K70="3_art",IF(AB70=_xludf.XLOOKUP(W70,#REF!,#REF!),"",_xludf.XLOOKUP(W70,#REF!,#REF!)),IF(K70="2_familj",IF(AB70=_xludf.XLOOKUP(W70,#REF!,#REF!),"",_xludf.XLOOKUP(W70,#REF!,#REF!)),""))</f>
        <v>#REF!</v>
      </c>
    </row>
    <row r="71" spans="1:29" ht="13.5" customHeight="1">
      <c r="A71" s="37"/>
      <c r="B71" s="38" t="s">
        <v>36</v>
      </c>
      <c r="C71" s="38" t="s">
        <v>37</v>
      </c>
      <c r="D71" s="51"/>
      <c r="E71" s="44" t="s">
        <v>233</v>
      </c>
      <c r="F71" s="45" t="s">
        <v>234</v>
      </c>
      <c r="G71" s="45" t="s">
        <v>235</v>
      </c>
      <c r="H71" s="49"/>
      <c r="K71" s="29" t="e">
        <f t="shared" si="19"/>
        <v>#REF!</v>
      </c>
      <c r="L71" s="30">
        <v>1</v>
      </c>
      <c r="M71" s="19" t="e">
        <f>IF(K71="1_ordning",M70+1,M70)</f>
        <v>#REF!</v>
      </c>
      <c r="N71" s="29">
        <v>1</v>
      </c>
      <c r="O71" s="19" t="e">
        <f t="shared" si="25"/>
        <v>#REF!</v>
      </c>
      <c r="P71" s="30">
        <v>1</v>
      </c>
      <c r="Q71" s="19" t="str">
        <f>IF(LEN(E71)-LEN(SUBSTITUTE(E71," ",""))=1,LEFT(E71,FIND(" ",E71)-1),Q70)</f>
        <v>Aythya</v>
      </c>
      <c r="R71" s="19" t="e">
        <f>IF(Q71&lt;&gt;Q70,R70+1,R70)</f>
        <v>#REF!</v>
      </c>
      <c r="S71" s="30">
        <v>17</v>
      </c>
      <c r="T71" s="19" t="str">
        <f t="shared" si="20"/>
        <v>Aythya marila marila</v>
      </c>
      <c r="U71" s="29" t="s">
        <v>236</v>
      </c>
      <c r="V71" s="19" t="e">
        <f t="array" aca="1" ref="V71" ca="1">_xludf.XLOOKUP(U71,#REF!,#REF!)</f>
        <v>#NAME?</v>
      </c>
      <c r="W71" s="29">
        <v>476</v>
      </c>
      <c r="X71" s="3" t="str">
        <f t="shared" si="26"/>
        <v/>
      </c>
      <c r="Y71" s="2" t="e">
        <f t="shared" si="21"/>
        <v>#REF!</v>
      </c>
      <c r="Z71" s="2" t="e">
        <f t="shared" si="22"/>
        <v>#REF!</v>
      </c>
      <c r="AA71" s="2" t="e">
        <f t="shared" si="23"/>
        <v>#REF!</v>
      </c>
      <c r="AB71" s="20" t="str">
        <f t="shared" si="24"/>
        <v xml:space="preserve">   Eurasian Greater Scaup</v>
      </c>
      <c r="AC71" s="2" t="e">
        <f t="array" ref="AC71">IF(K71="3_art",IF(AB71=_xludf.XLOOKUP(W71,#REF!,#REF!),"",_xludf.XLOOKUP(W71,#REF!,#REF!)),IF(K71="2_familj",IF(AB71=_xludf.XLOOKUP(W71,#REF!,#REF!),"",_xludf.XLOOKUP(W71,#REF!,#REF!)),""))</f>
        <v>#REF!</v>
      </c>
    </row>
    <row r="72" spans="1:29" ht="13.5" customHeight="1">
      <c r="A72" s="38" t="s">
        <v>84</v>
      </c>
      <c r="B72" s="38" t="s">
        <v>36</v>
      </c>
      <c r="C72" s="38" t="s">
        <v>31</v>
      </c>
      <c r="D72" s="62" t="s">
        <v>237</v>
      </c>
      <c r="E72" s="40" t="s">
        <v>238</v>
      </c>
      <c r="F72" s="41" t="s">
        <v>239</v>
      </c>
      <c r="G72" s="41" t="s">
        <v>240</v>
      </c>
      <c r="H72" s="49"/>
      <c r="K72" s="29" t="e">
        <f t="shared" si="19"/>
        <v>#REF!</v>
      </c>
      <c r="L72" s="30">
        <v>1</v>
      </c>
      <c r="M72" s="19" t="e">
        <f>IF(K72="1_ordning",M69+1,M69)</f>
        <v>#REF!</v>
      </c>
      <c r="N72" s="29">
        <v>1</v>
      </c>
      <c r="O72" s="19" t="e">
        <f t="shared" si="25"/>
        <v>#REF!</v>
      </c>
      <c r="P72" s="30">
        <v>1</v>
      </c>
      <c r="Q72" s="19" t="str">
        <f>IF(LEN(E72)-LEN(SUBSTITUTE(E72," ",""))=1,LEFT(E72,FIND(" ",E72)-1),Q69)</f>
        <v>Sibirionetta</v>
      </c>
      <c r="R72" s="19" t="e">
        <f>IF(Q72&lt;&gt;Q69,R69+1,R69)</f>
        <v>#REF!</v>
      </c>
      <c r="S72" s="30">
        <v>18</v>
      </c>
      <c r="T72" s="19" t="str">
        <f t="shared" si="20"/>
        <v>Sibirionetta formosa</v>
      </c>
      <c r="U72" s="29" t="s">
        <v>238</v>
      </c>
      <c r="V72" s="19" t="e">
        <f t="array" aca="1" ref="V72" ca="1">_xludf.XLOOKUP(U72,#REF!,#REF!)</f>
        <v>#NAME?</v>
      </c>
      <c r="W72" s="29">
        <v>496</v>
      </c>
      <c r="X72" s="3" t="str">
        <f>IF(W72&gt;W69,"","Fel i ordningen!")</f>
        <v/>
      </c>
      <c r="Y72" s="2" t="e">
        <f t="shared" si="21"/>
        <v>#REF!</v>
      </c>
      <c r="Z72" s="2" t="e">
        <f t="shared" si="22"/>
        <v>#REF!</v>
      </c>
      <c r="AA72" s="2" t="e">
        <f t="shared" si="23"/>
        <v>#REF!</v>
      </c>
      <c r="AB72" s="20" t="str">
        <f t="shared" si="24"/>
        <v>Baikal Teal</v>
      </c>
      <c r="AC72" s="2" t="e">
        <f t="array" ref="AC72">IF(K72="3_art",IF(AB72=_xludf.XLOOKUP(W72,#REF!,#REF!),"",_xludf.XLOOKUP(W72,#REF!,#REF!)),IF(K72="2_familj",IF(AB72=_xludf.XLOOKUP(W72,#REF!,#REF!),"",_xludf.XLOOKUP(W72,#REF!,#REF!)),""))</f>
        <v>#REF!</v>
      </c>
    </row>
    <row r="73" spans="1:29" ht="13.5" customHeight="1">
      <c r="A73" s="37"/>
      <c r="B73" s="38" t="s">
        <v>36</v>
      </c>
      <c r="C73" s="38" t="s">
        <v>37</v>
      </c>
      <c r="D73" s="48"/>
      <c r="E73" s="40" t="s">
        <v>241</v>
      </c>
      <c r="F73" s="41" t="s">
        <v>242</v>
      </c>
      <c r="G73" s="41" t="s">
        <v>243</v>
      </c>
      <c r="H73" s="49"/>
      <c r="K73" s="29" t="e">
        <f t="shared" si="19"/>
        <v>#REF!</v>
      </c>
      <c r="L73" s="30">
        <v>1</v>
      </c>
      <c r="M73" s="19" t="e">
        <f t="shared" ref="M73:M91" si="45">IF(K73="1_ordning",M72+1,M72)</f>
        <v>#REF!</v>
      </c>
      <c r="N73" s="29">
        <v>1</v>
      </c>
      <c r="O73" s="19" t="e">
        <f t="shared" si="25"/>
        <v>#REF!</v>
      </c>
      <c r="P73" s="30">
        <v>1</v>
      </c>
      <c r="Q73" s="19" t="str">
        <f t="shared" ref="Q73:Q91" si="46">IF(LEN(E73)-LEN(SUBSTITUTE(E73," ",""))=1,LEFT(E73,FIND(" ",E73)-1),Q72)</f>
        <v>Spatula</v>
      </c>
      <c r="R73" s="19" t="e">
        <f t="shared" ref="R73:R91" si="47">IF(Q73&lt;&gt;Q72,R72+1,R72)</f>
        <v>#REF!</v>
      </c>
      <c r="S73" s="30">
        <v>19</v>
      </c>
      <c r="T73" s="19" t="str">
        <f t="shared" si="20"/>
        <v>Spatula querquedula</v>
      </c>
      <c r="U73" s="29" t="s">
        <v>241</v>
      </c>
      <c r="V73" s="19" t="e">
        <f t="array" aca="1" ref="V73" ca="1">_xludf.XLOOKUP(U73,#REF!,#REF!)</f>
        <v>#NAME?</v>
      </c>
      <c r="W73" s="29">
        <v>498</v>
      </c>
      <c r="X73" s="3" t="str">
        <f t="shared" ref="X73:X143" si="48">IF(W73&gt;W72,"","Fel i ordningen!")</f>
        <v/>
      </c>
      <c r="Y73" s="2" t="e">
        <f t="shared" si="21"/>
        <v>#REF!</v>
      </c>
      <c r="Z73" s="2" t="e">
        <f t="shared" si="22"/>
        <v>#REF!</v>
      </c>
      <c r="AA73" s="2" t="e">
        <f t="shared" si="23"/>
        <v>#REF!</v>
      </c>
      <c r="AB73" s="20" t="str">
        <f t="shared" si="24"/>
        <v>Garganey</v>
      </c>
      <c r="AC73" s="2" t="e">
        <f t="array" ref="AC73">IF(K73="3_art",IF(AB73=_xludf.XLOOKUP(W73,#REF!,#REF!),"",_xludf.XLOOKUP(W73,#REF!,#REF!)),IF(K73="2_familj",IF(AB73=_xludf.XLOOKUP(W73,#REF!,#REF!),"",_xludf.XLOOKUP(W73,#REF!,#REF!)),""))</f>
        <v>#REF!</v>
      </c>
    </row>
    <row r="74" spans="1:29" ht="13.5" customHeight="1">
      <c r="A74" s="38"/>
      <c r="B74" s="38" t="s">
        <v>36</v>
      </c>
      <c r="C74" s="38" t="s">
        <v>31</v>
      </c>
      <c r="D74" s="62" t="s">
        <v>244</v>
      </c>
      <c r="E74" s="40" t="s">
        <v>245</v>
      </c>
      <c r="F74" s="41" t="s">
        <v>246</v>
      </c>
      <c r="G74" s="41" t="s">
        <v>247</v>
      </c>
      <c r="H74" s="49"/>
      <c r="K74" s="29" t="e">
        <f t="shared" si="19"/>
        <v>#REF!</v>
      </c>
      <c r="L74" s="30">
        <v>1</v>
      </c>
      <c r="M74" s="19" t="e">
        <f t="shared" si="45"/>
        <v>#REF!</v>
      </c>
      <c r="N74" s="29">
        <v>1</v>
      </c>
      <c r="O74" s="19" t="e">
        <f t="shared" si="25"/>
        <v>#REF!</v>
      </c>
      <c r="P74" s="30">
        <v>1</v>
      </c>
      <c r="Q74" s="19" t="str">
        <f t="shared" si="46"/>
        <v>Spatula</v>
      </c>
      <c r="R74" s="19" t="e">
        <f t="shared" si="47"/>
        <v>#REF!</v>
      </c>
      <c r="S74" s="30">
        <v>19</v>
      </c>
      <c r="T74" s="19" t="str">
        <f t="shared" si="20"/>
        <v>Spatula discors</v>
      </c>
      <c r="U74" s="29" t="s">
        <v>245</v>
      </c>
      <c r="V74" s="19" t="e">
        <f t="array" aca="1" ref="V74" ca="1">_xludf.XLOOKUP(U74,#REF!,#REF!)</f>
        <v>#NAME?</v>
      </c>
      <c r="W74" s="29">
        <v>505</v>
      </c>
      <c r="X74" s="3" t="str">
        <f t="shared" si="48"/>
        <v/>
      </c>
      <c r="Y74" s="2" t="e">
        <f t="shared" si="21"/>
        <v>#REF!</v>
      </c>
      <c r="Z74" s="2" t="e">
        <f t="shared" si="22"/>
        <v>#REF!</v>
      </c>
      <c r="AA74" s="2" t="e">
        <f t="shared" si="23"/>
        <v>#REF!</v>
      </c>
      <c r="AB74" s="20" t="str">
        <f t="shared" si="24"/>
        <v>Blue-winged Teal</v>
      </c>
      <c r="AC74" s="2" t="e">
        <f t="array" ref="AC74">IF(K74="3_art",IF(AB74=_xludf.XLOOKUP(W74,#REF!,#REF!),"",_xludf.XLOOKUP(W74,#REF!,#REF!)),IF(K74="2_familj",IF(AB74=_xludf.XLOOKUP(W74,#REF!,#REF!),"",_xludf.XLOOKUP(W74,#REF!,#REF!)),""))</f>
        <v>#REF!</v>
      </c>
    </row>
    <row r="75" spans="1:29" ht="13.5" customHeight="1">
      <c r="A75" s="37"/>
      <c r="B75" s="38" t="s">
        <v>36</v>
      </c>
      <c r="C75" s="38" t="s">
        <v>37</v>
      </c>
      <c r="D75" s="48"/>
      <c r="E75" s="40" t="s">
        <v>248</v>
      </c>
      <c r="F75" s="41" t="s">
        <v>249</v>
      </c>
      <c r="G75" s="41" t="s">
        <v>250</v>
      </c>
      <c r="H75" s="49"/>
      <c r="K75" s="29" t="e">
        <f t="shared" si="19"/>
        <v>#REF!</v>
      </c>
      <c r="L75" s="30">
        <v>1</v>
      </c>
      <c r="M75" s="19" t="e">
        <f t="shared" si="45"/>
        <v>#REF!</v>
      </c>
      <c r="N75" s="29">
        <v>1</v>
      </c>
      <c r="O75" s="19" t="e">
        <f t="shared" si="25"/>
        <v>#REF!</v>
      </c>
      <c r="P75" s="30">
        <v>1</v>
      </c>
      <c r="Q75" s="19" t="str">
        <f t="shared" si="46"/>
        <v>Spatula</v>
      </c>
      <c r="R75" s="19" t="e">
        <f t="shared" si="47"/>
        <v>#REF!</v>
      </c>
      <c r="S75" s="30">
        <v>19</v>
      </c>
      <c r="T75" s="19" t="str">
        <f t="shared" si="20"/>
        <v>Spatula clypeata</v>
      </c>
      <c r="U75" s="29" t="s">
        <v>248</v>
      </c>
      <c r="V75" s="19" t="e">
        <f t="array" aca="1" ref="V75" ca="1">_xludf.XLOOKUP(U75,#REF!,#REF!)</f>
        <v>#NAME?</v>
      </c>
      <c r="W75" s="29">
        <v>513</v>
      </c>
      <c r="X75" s="3" t="str">
        <f t="shared" si="48"/>
        <v/>
      </c>
      <c r="Y75" s="2" t="e">
        <f t="shared" si="21"/>
        <v>#REF!</v>
      </c>
      <c r="Z75" s="2" t="e">
        <f t="shared" si="22"/>
        <v>#REF!</v>
      </c>
      <c r="AA75" s="2" t="e">
        <f t="shared" si="23"/>
        <v>#REF!</v>
      </c>
      <c r="AB75" s="20" t="str">
        <f t="shared" si="24"/>
        <v>Northern Shoveler</v>
      </c>
      <c r="AC75" s="2" t="e">
        <f t="array" ref="AC75">IF(K75="3_art",IF(AB75=_xludf.XLOOKUP(W75,#REF!,#REF!),"",_xludf.XLOOKUP(W75,#REF!,#REF!)),IF(K75="2_familj",IF(AB75=_xludf.XLOOKUP(W75,#REF!,#REF!),"",_xludf.XLOOKUP(W75,#REF!,#REF!)),""))</f>
        <v>#REF!</v>
      </c>
    </row>
    <row r="76" spans="1:29" ht="13.5" customHeight="1">
      <c r="A76" s="37"/>
      <c r="B76" s="37"/>
      <c r="C76" s="37"/>
      <c r="D76" s="48"/>
      <c r="E76" s="40" t="s">
        <v>251</v>
      </c>
      <c r="F76" s="41" t="s">
        <v>252</v>
      </c>
      <c r="G76" s="41" t="s">
        <v>253</v>
      </c>
      <c r="H76" s="49"/>
      <c r="K76" s="29" t="e">
        <f t="shared" si="19"/>
        <v>#REF!</v>
      </c>
      <c r="L76" s="30">
        <v>1</v>
      </c>
      <c r="M76" s="19" t="e">
        <f t="shared" si="45"/>
        <v>#REF!</v>
      </c>
      <c r="N76" s="29">
        <v>1</v>
      </c>
      <c r="O76" s="19" t="e">
        <f t="shared" si="25"/>
        <v>#REF!</v>
      </c>
      <c r="P76" s="30">
        <v>1</v>
      </c>
      <c r="Q76" s="19" t="str">
        <f t="shared" si="46"/>
        <v>Mareca</v>
      </c>
      <c r="R76" s="19" t="e">
        <f t="shared" si="47"/>
        <v>#REF!</v>
      </c>
      <c r="S76" s="30">
        <v>20</v>
      </c>
      <c r="T76" s="19" t="str">
        <f t="shared" si="20"/>
        <v>Mareca strepera</v>
      </c>
      <c r="U76" s="29" t="s">
        <v>251</v>
      </c>
      <c r="V76" s="19" t="e">
        <f t="array" aca="1" ref="V76" ca="1">_xludf.XLOOKUP(U76,#REF!,#REF!)</f>
        <v>#NAME?</v>
      </c>
      <c r="W76" s="29">
        <v>519</v>
      </c>
      <c r="X76" s="3" t="str">
        <f t="shared" si="48"/>
        <v/>
      </c>
      <c r="Y76" s="2" t="e">
        <f t="shared" si="21"/>
        <v>#REF!</v>
      </c>
      <c r="Z76" s="2" t="e">
        <f t="shared" si="22"/>
        <v>#REF!</v>
      </c>
      <c r="AA76" s="2" t="e">
        <f t="shared" si="23"/>
        <v>#REF!</v>
      </c>
      <c r="AB76" s="20" t="str">
        <f t="shared" si="24"/>
        <v>Gadwall</v>
      </c>
      <c r="AC76" s="2" t="e">
        <f t="array" ref="AC76">IF(K76="3_art",IF(AB76=_xludf.XLOOKUP(W76,#REF!,#REF!),"",_xludf.XLOOKUP(W76,#REF!,#REF!)),IF(K76="2_familj",IF(AB76=_xludf.XLOOKUP(W76,#REF!,#REF!),"",_xludf.XLOOKUP(W76,#REF!,#REF!)),""))</f>
        <v>#REF!</v>
      </c>
    </row>
    <row r="77" spans="1:29" ht="13.5" customHeight="1">
      <c r="A77" s="37"/>
      <c r="B77" s="38" t="s">
        <v>36</v>
      </c>
      <c r="C77" s="38" t="s">
        <v>37</v>
      </c>
      <c r="D77" s="67"/>
      <c r="E77" s="44" t="s">
        <v>254</v>
      </c>
      <c r="F77" s="45" t="s">
        <v>255</v>
      </c>
      <c r="G77" s="45" t="s">
        <v>256</v>
      </c>
      <c r="H77" s="49"/>
      <c r="K77" s="29" t="e">
        <f t="shared" si="19"/>
        <v>#REF!</v>
      </c>
      <c r="L77" s="30">
        <v>1</v>
      </c>
      <c r="M77" s="19" t="e">
        <f t="shared" si="45"/>
        <v>#REF!</v>
      </c>
      <c r="N77" s="29">
        <v>1</v>
      </c>
      <c r="O77" s="19" t="e">
        <f t="shared" si="25"/>
        <v>#REF!</v>
      </c>
      <c r="P77" s="30">
        <v>1</v>
      </c>
      <c r="Q77" s="19" t="str">
        <f t="shared" si="46"/>
        <v>Mareca</v>
      </c>
      <c r="R77" s="19" t="e">
        <f t="shared" si="47"/>
        <v>#REF!</v>
      </c>
      <c r="S77" s="30">
        <v>20</v>
      </c>
      <c r="T77" s="19" t="str">
        <f t="shared" si="20"/>
        <v>Mareca strepera strepera</v>
      </c>
      <c r="U77" s="29" t="s">
        <v>257</v>
      </c>
      <c r="V77" s="19" t="e">
        <f t="array" aca="1" ref="V77" ca="1">_xludf.XLOOKUP(U77,#REF!,#REF!)</f>
        <v>#NAME?</v>
      </c>
      <c r="W77" s="29">
        <v>520</v>
      </c>
      <c r="X77" s="3" t="str">
        <f t="shared" si="48"/>
        <v/>
      </c>
      <c r="Y77" s="2" t="e">
        <f t="shared" si="21"/>
        <v>#REF!</v>
      </c>
      <c r="Z77" s="2" t="e">
        <f t="shared" si="22"/>
        <v>#REF!</v>
      </c>
      <c r="AA77" s="2" t="e">
        <f t="shared" si="23"/>
        <v>#REF!</v>
      </c>
      <c r="AB77" s="20" t="str">
        <f t="shared" si="24"/>
        <v xml:space="preserve">   Common Gadwall</v>
      </c>
      <c r="AC77" s="2" t="e">
        <f t="array" ref="AC77">IF(K77="3_art",IF(AB77=_xludf.XLOOKUP(W77,#REF!,#REF!),"",_xludf.XLOOKUP(W77,#REF!,#REF!)),IF(K77="2_familj",IF(AB77=_xludf.XLOOKUP(W77,#REF!,#REF!),"",_xludf.XLOOKUP(W77,#REF!,#REF!)),""))</f>
        <v>#REF!</v>
      </c>
    </row>
    <row r="78" spans="1:29" ht="13.5" customHeight="1">
      <c r="A78" s="37"/>
      <c r="B78" s="38" t="s">
        <v>36</v>
      </c>
      <c r="C78" s="38" t="s">
        <v>37</v>
      </c>
      <c r="D78" s="48"/>
      <c r="E78" s="40" t="s">
        <v>258</v>
      </c>
      <c r="F78" s="41" t="s">
        <v>259</v>
      </c>
      <c r="G78" s="41" t="s">
        <v>260</v>
      </c>
      <c r="H78" s="49"/>
      <c r="K78" s="29" t="e">
        <f t="shared" si="19"/>
        <v>#REF!</v>
      </c>
      <c r="L78" s="30">
        <v>1</v>
      </c>
      <c r="M78" s="19" t="e">
        <f t="shared" si="45"/>
        <v>#REF!</v>
      </c>
      <c r="N78" s="29">
        <v>1</v>
      </c>
      <c r="O78" s="19" t="e">
        <f t="shared" si="25"/>
        <v>#REF!</v>
      </c>
      <c r="P78" s="30">
        <v>1</v>
      </c>
      <c r="Q78" s="19" t="str">
        <f t="shared" si="46"/>
        <v>Mareca</v>
      </c>
      <c r="R78" s="19" t="e">
        <f t="shared" si="47"/>
        <v>#REF!</v>
      </c>
      <c r="S78" s="30">
        <v>20</v>
      </c>
      <c r="T78" s="19" t="str">
        <f t="shared" si="20"/>
        <v>Mareca penelope</v>
      </c>
      <c r="U78" s="29" t="s">
        <v>258</v>
      </c>
      <c r="V78" s="19" t="e">
        <f t="array" aca="1" ref="V78" ca="1">_xludf.XLOOKUP(U78,#REF!,#REF!)</f>
        <v>#NAME?</v>
      </c>
      <c r="W78" s="29">
        <v>523</v>
      </c>
      <c r="X78" s="3" t="str">
        <f t="shared" si="48"/>
        <v/>
      </c>
      <c r="Y78" s="2" t="e">
        <f t="shared" si="21"/>
        <v>#REF!</v>
      </c>
      <c r="Z78" s="2" t="e">
        <f t="shared" si="22"/>
        <v>#REF!</v>
      </c>
      <c r="AA78" s="2" t="e">
        <f t="shared" si="23"/>
        <v>#REF!</v>
      </c>
      <c r="AB78" s="20" t="str">
        <f t="shared" si="24"/>
        <v>Eurasian Wigeon</v>
      </c>
      <c r="AC78" s="2" t="e">
        <f t="array" ref="AC78">IF(K78="3_art",IF(AB78=_xludf.XLOOKUP(W78,#REF!,#REF!),"",_xludf.XLOOKUP(W78,#REF!,#REF!)),IF(K78="2_familj",IF(AB78=_xludf.XLOOKUP(W78,#REF!,#REF!),"",_xludf.XLOOKUP(W78,#REF!,#REF!)),""))</f>
        <v>#REF!</v>
      </c>
    </row>
    <row r="79" spans="1:29" ht="13.5" customHeight="1">
      <c r="A79" s="37"/>
      <c r="B79" s="38" t="s">
        <v>36</v>
      </c>
      <c r="C79" s="38" t="s">
        <v>55</v>
      </c>
      <c r="D79" s="48"/>
      <c r="E79" s="40" t="s">
        <v>261</v>
      </c>
      <c r="F79" s="41" t="s">
        <v>262</v>
      </c>
      <c r="G79" s="41" t="s">
        <v>263</v>
      </c>
      <c r="H79" s="49"/>
      <c r="K79" s="29" t="e">
        <f t="shared" si="19"/>
        <v>#REF!</v>
      </c>
      <c r="L79" s="30">
        <v>1</v>
      </c>
      <c r="M79" s="19" t="e">
        <f t="shared" si="45"/>
        <v>#REF!</v>
      </c>
      <c r="N79" s="29">
        <v>1</v>
      </c>
      <c r="O79" s="19" t="e">
        <f t="shared" si="25"/>
        <v>#REF!</v>
      </c>
      <c r="P79" s="30">
        <v>1</v>
      </c>
      <c r="Q79" s="19" t="str">
        <f t="shared" si="46"/>
        <v>Mareca</v>
      </c>
      <c r="R79" s="19" t="e">
        <f t="shared" si="47"/>
        <v>#REF!</v>
      </c>
      <c r="S79" s="30">
        <v>20</v>
      </c>
      <c r="T79" s="19" t="str">
        <f t="shared" si="20"/>
        <v>Mareca americana</v>
      </c>
      <c r="U79" s="29" t="s">
        <v>261</v>
      </c>
      <c r="V79" s="19" t="e">
        <f t="array" aca="1" ref="V79" ca="1">_xludf.XLOOKUP(U79,#REF!,#REF!)</f>
        <v>#NAME?</v>
      </c>
      <c r="W79" s="29">
        <v>524</v>
      </c>
      <c r="X79" s="3" t="str">
        <f t="shared" si="48"/>
        <v/>
      </c>
      <c r="Y79" s="2" t="e">
        <f t="shared" si="21"/>
        <v>#REF!</v>
      </c>
      <c r="Z79" s="2" t="e">
        <f t="shared" si="22"/>
        <v>#REF!</v>
      </c>
      <c r="AA79" s="2" t="e">
        <f t="shared" si="23"/>
        <v>#REF!</v>
      </c>
      <c r="AB79" s="20" t="str">
        <f t="shared" si="24"/>
        <v>American Wigeon</v>
      </c>
      <c r="AC79" s="2" t="e">
        <f t="array" ref="AC79">IF(K79="3_art",IF(AB79=_xludf.XLOOKUP(W79,#REF!,#REF!),"",_xludf.XLOOKUP(W79,#REF!,#REF!)),IF(K79="2_familj",IF(AB79=_xludf.XLOOKUP(W79,#REF!,#REF!),"",_xludf.XLOOKUP(W79,#REF!,#REF!)),""))</f>
        <v>#REF!</v>
      </c>
    </row>
    <row r="80" spans="1:29" ht="13.5" customHeight="1">
      <c r="A80" s="37"/>
      <c r="B80" s="37"/>
      <c r="C80" s="37"/>
      <c r="D80" s="48"/>
      <c r="E80" s="68" t="s">
        <v>264</v>
      </c>
      <c r="F80" s="41" t="s">
        <v>265</v>
      </c>
      <c r="G80" s="41" t="s">
        <v>266</v>
      </c>
      <c r="H80" s="49"/>
      <c r="K80" s="29" t="e">
        <f t="shared" si="19"/>
        <v>#REF!</v>
      </c>
      <c r="L80" s="30">
        <v>1</v>
      </c>
      <c r="M80" s="19" t="e">
        <f t="shared" si="45"/>
        <v>#REF!</v>
      </c>
      <c r="N80" s="29">
        <v>1</v>
      </c>
      <c r="O80" s="19" t="e">
        <f t="shared" si="25"/>
        <v>#REF!</v>
      </c>
      <c r="P80" s="30">
        <v>1</v>
      </c>
      <c r="Q80" s="19" t="str">
        <f t="shared" si="46"/>
        <v>Anas</v>
      </c>
      <c r="R80" s="19" t="e">
        <f t="shared" si="47"/>
        <v>#REF!</v>
      </c>
      <c r="S80" s="30">
        <v>21</v>
      </c>
      <c r="T80" s="19" t="str">
        <f t="shared" si="20"/>
        <v>Anas platyrhynchos</v>
      </c>
      <c r="U80" s="29" t="s">
        <v>264</v>
      </c>
      <c r="V80" s="19" t="e">
        <f t="array" aca="1" ref="V80" ca="1">_xludf.XLOOKUP(U80,#REF!,#REF!)</f>
        <v>#NAME?</v>
      </c>
      <c r="W80" s="29">
        <v>544</v>
      </c>
      <c r="X80" s="3" t="str">
        <f t="shared" si="48"/>
        <v/>
      </c>
      <c r="Y80" s="2" t="e">
        <f t="shared" si="21"/>
        <v>#REF!</v>
      </c>
      <c r="Z80" s="2" t="e">
        <f t="shared" si="22"/>
        <v>#REF!</v>
      </c>
      <c r="AA80" s="2" t="e">
        <f t="shared" si="23"/>
        <v>#REF!</v>
      </c>
      <c r="AB80" s="20" t="str">
        <f t="shared" si="24"/>
        <v>Mallard</v>
      </c>
      <c r="AC80" s="2" t="e">
        <f t="array" ref="AC80">IF(K80="3_art",IF(AB80=_xludf.XLOOKUP(W80,#REF!,#REF!),"",_xludf.XLOOKUP(W80,#REF!,#REF!)),IF(K80="2_familj",IF(AB80=_xludf.XLOOKUP(W80,#REF!,#REF!),"",_xludf.XLOOKUP(W80,#REF!,#REF!)),""))</f>
        <v>#REF!</v>
      </c>
    </row>
    <row r="81" spans="1:29" ht="13.5" customHeight="1">
      <c r="A81" s="37"/>
      <c r="B81" s="38" t="s">
        <v>36</v>
      </c>
      <c r="C81" s="38" t="s">
        <v>37</v>
      </c>
      <c r="D81" s="51"/>
      <c r="E81" s="65" t="s">
        <v>267</v>
      </c>
      <c r="F81" s="45" t="s">
        <v>268</v>
      </c>
      <c r="G81" s="63" t="s">
        <v>269</v>
      </c>
      <c r="H81" s="49"/>
      <c r="K81" s="29" t="e">
        <f t="shared" si="19"/>
        <v>#REF!</v>
      </c>
      <c r="L81" s="30">
        <v>1</v>
      </c>
      <c r="M81" s="19" t="e">
        <f t="shared" si="45"/>
        <v>#REF!</v>
      </c>
      <c r="N81" s="29">
        <v>1</v>
      </c>
      <c r="O81" s="19" t="e">
        <f t="shared" si="25"/>
        <v>#REF!</v>
      </c>
      <c r="P81" s="30">
        <v>1</v>
      </c>
      <c r="Q81" s="19" t="str">
        <f t="shared" si="46"/>
        <v>Anas</v>
      </c>
      <c r="R81" s="19" t="e">
        <f t="shared" si="47"/>
        <v>#REF!</v>
      </c>
      <c r="S81" s="30">
        <v>21</v>
      </c>
      <c r="T81" s="19" t="str">
        <f t="shared" si="20"/>
        <v>Anas platyrhynchos platyrhynchos</v>
      </c>
      <c r="U81" s="29" t="s">
        <v>270</v>
      </c>
      <c r="V81" s="19" t="e">
        <f t="array" aca="1" ref="V81" ca="1">_xludf.XLOOKUP(U81,#REF!,#REF!)</f>
        <v>#NAME?</v>
      </c>
      <c r="W81" s="29">
        <v>545</v>
      </c>
      <c r="X81" s="3" t="str">
        <f t="shared" si="48"/>
        <v/>
      </c>
      <c r="Y81" s="2" t="e">
        <f t="shared" si="21"/>
        <v>#REF!</v>
      </c>
      <c r="Z81" s="2" t="e">
        <f t="shared" si="22"/>
        <v>#REF!</v>
      </c>
      <c r="AA81" s="2" t="e">
        <f t="shared" si="23"/>
        <v>#REF!</v>
      </c>
      <c r="AB81" s="20" t="str">
        <f t="shared" si="24"/>
        <v xml:space="preserve">   Common Mallard</v>
      </c>
      <c r="AC81" s="2" t="e">
        <f t="array" ref="AC81">IF(K81="3_art",IF(AB81=_xludf.XLOOKUP(W81,#REF!,#REF!),"",_xludf.XLOOKUP(W81,#REF!,#REF!)),IF(K81="2_familj",IF(AB81=_xludf.XLOOKUP(W81,#REF!,#REF!),"",_xludf.XLOOKUP(W81,#REF!,#REF!)),""))</f>
        <v>#REF!</v>
      </c>
    </row>
    <row r="82" spans="1:29" ht="13.5" customHeight="1">
      <c r="A82" s="38" t="s">
        <v>84</v>
      </c>
      <c r="B82" s="38" t="s">
        <v>36</v>
      </c>
      <c r="C82" s="38" t="s">
        <v>31</v>
      </c>
      <c r="D82" s="66" t="s">
        <v>271</v>
      </c>
      <c r="E82" s="68" t="s">
        <v>272</v>
      </c>
      <c r="F82" s="41" t="s">
        <v>273</v>
      </c>
      <c r="G82" s="41" t="s">
        <v>274</v>
      </c>
      <c r="H82" s="49"/>
      <c r="K82" s="29" t="e">
        <f t="shared" si="19"/>
        <v>#REF!</v>
      </c>
      <c r="L82" s="30">
        <v>1</v>
      </c>
      <c r="M82" s="19" t="e">
        <f t="shared" si="45"/>
        <v>#REF!</v>
      </c>
      <c r="N82" s="29">
        <v>1</v>
      </c>
      <c r="O82" s="19" t="e">
        <f t="shared" si="25"/>
        <v>#REF!</v>
      </c>
      <c r="P82" s="30">
        <v>1</v>
      </c>
      <c r="Q82" s="19" t="str">
        <f t="shared" si="46"/>
        <v>Anas</v>
      </c>
      <c r="R82" s="19" t="e">
        <f t="shared" si="47"/>
        <v>#REF!</v>
      </c>
      <c r="S82" s="30">
        <v>21</v>
      </c>
      <c r="T82" s="19" t="str">
        <f t="shared" si="20"/>
        <v>Anas rubripes</v>
      </c>
      <c r="U82" s="29" t="s">
        <v>272</v>
      </c>
      <c r="V82" s="19" t="e">
        <f t="array" aca="1" ref="V82" ca="1">_xludf.XLOOKUP(U82,#REF!,#REF!)</f>
        <v>#NAME?</v>
      </c>
      <c r="W82" s="29">
        <v>548</v>
      </c>
      <c r="X82" s="3" t="str">
        <f t="shared" si="48"/>
        <v/>
      </c>
      <c r="Y82" s="2" t="e">
        <f t="shared" si="21"/>
        <v>#REF!</v>
      </c>
      <c r="Z82" s="2" t="e">
        <f t="shared" si="22"/>
        <v>#REF!</v>
      </c>
      <c r="AA82" s="2" t="e">
        <f t="shared" si="23"/>
        <v>#REF!</v>
      </c>
      <c r="AB82" s="20" t="str">
        <f t="shared" si="24"/>
        <v>American Black Duck</v>
      </c>
      <c r="AC82" s="2" t="e">
        <f t="array" ref="AC82">IF(K82="3_art",IF(AB82=_xludf.XLOOKUP(W82,#REF!,#REF!),"",_xludf.XLOOKUP(W82,#REF!,#REF!)),IF(K82="2_familj",IF(AB82=_xludf.XLOOKUP(W82,#REF!,#REF!),"",_xludf.XLOOKUP(W82,#REF!,#REF!)),""))</f>
        <v>#REF!</v>
      </c>
    </row>
    <row r="83" spans="1:29" ht="13.5" customHeight="1">
      <c r="A83" s="37"/>
      <c r="B83" s="38" t="s">
        <v>36</v>
      </c>
      <c r="C83" s="38" t="s">
        <v>37</v>
      </c>
      <c r="D83" s="48"/>
      <c r="E83" s="68" t="s">
        <v>275</v>
      </c>
      <c r="F83" s="41" t="s">
        <v>276</v>
      </c>
      <c r="G83" s="41" t="s">
        <v>277</v>
      </c>
      <c r="H83" s="49"/>
      <c r="K83" s="29" t="e">
        <f t="shared" si="19"/>
        <v>#REF!</v>
      </c>
      <c r="L83" s="30">
        <v>1</v>
      </c>
      <c r="M83" s="19" t="e">
        <f t="shared" si="45"/>
        <v>#REF!</v>
      </c>
      <c r="N83" s="29">
        <v>1</v>
      </c>
      <c r="O83" s="19" t="e">
        <f t="shared" si="25"/>
        <v>#REF!</v>
      </c>
      <c r="P83" s="30">
        <v>1</v>
      </c>
      <c r="Q83" s="19" t="str">
        <f t="shared" si="46"/>
        <v>Anas</v>
      </c>
      <c r="R83" s="19" t="e">
        <f t="shared" si="47"/>
        <v>#REF!</v>
      </c>
      <c r="S83" s="30">
        <v>21</v>
      </c>
      <c r="T83" s="19" t="str">
        <f t="shared" si="20"/>
        <v>Anas acuta</v>
      </c>
      <c r="U83" s="29" t="s">
        <v>275</v>
      </c>
      <c r="V83" s="19" t="e">
        <f t="array" aca="1" ref="V83" ca="1">_xludf.XLOOKUP(U83,#REF!,#REF!)</f>
        <v>#NAME?</v>
      </c>
      <c r="W83" s="29">
        <v>562</v>
      </c>
      <c r="X83" s="3" t="str">
        <f t="shared" si="48"/>
        <v/>
      </c>
      <c r="Y83" s="2" t="e">
        <f t="shared" si="21"/>
        <v>#REF!</v>
      </c>
      <c r="Z83" s="2" t="e">
        <f t="shared" si="22"/>
        <v>#REF!</v>
      </c>
      <c r="AA83" s="2" t="e">
        <f t="shared" si="23"/>
        <v>#REF!</v>
      </c>
      <c r="AB83" s="20" t="str">
        <f t="shared" si="24"/>
        <v>Northern Pintail</v>
      </c>
      <c r="AC83" s="2" t="e">
        <f t="array" ref="AC83">IF(K83="3_art",IF(AB83=_xludf.XLOOKUP(W83,#REF!,#REF!),"",_xludf.XLOOKUP(W83,#REF!,#REF!)),IF(K83="2_familj",IF(AB83=_xludf.XLOOKUP(W83,#REF!,#REF!),"",_xludf.XLOOKUP(W83,#REF!,#REF!)),""))</f>
        <v>#REF!</v>
      </c>
    </row>
    <row r="84" spans="1:29" ht="13.5" customHeight="1">
      <c r="A84" s="37"/>
      <c r="B84" s="38"/>
      <c r="C84" s="38"/>
      <c r="D84" s="48"/>
      <c r="E84" s="68" t="s">
        <v>278</v>
      </c>
      <c r="F84" s="41" t="s">
        <v>279</v>
      </c>
      <c r="G84" s="41" t="s">
        <v>280</v>
      </c>
      <c r="H84" s="64"/>
      <c r="K84" s="29" t="e">
        <f t="shared" si="19"/>
        <v>#REF!</v>
      </c>
      <c r="L84" s="30">
        <v>1</v>
      </c>
      <c r="M84" s="19" t="e">
        <f t="shared" si="45"/>
        <v>#REF!</v>
      </c>
      <c r="N84" s="29">
        <v>1</v>
      </c>
      <c r="O84" s="19" t="e">
        <f t="shared" si="25"/>
        <v>#REF!</v>
      </c>
      <c r="P84" s="30">
        <v>1</v>
      </c>
      <c r="Q84" s="19" t="str">
        <f t="shared" si="46"/>
        <v>Anas</v>
      </c>
      <c r="R84" s="19" t="e">
        <f t="shared" si="47"/>
        <v>#REF!</v>
      </c>
      <c r="S84" s="30">
        <v>21</v>
      </c>
      <c r="T84" s="19" t="str">
        <f t="shared" si="20"/>
        <v>Anas crecca</v>
      </c>
      <c r="U84" s="29" t="s">
        <v>278</v>
      </c>
      <c r="V84" s="19" t="e">
        <f t="array" aca="1" ref="V84" ca="1">_xludf.XLOOKUP(U84,#REF!,#REF!)</f>
        <v>#NAME?</v>
      </c>
      <c r="W84" s="29">
        <v>566</v>
      </c>
      <c r="X84" s="3" t="str">
        <f t="shared" si="48"/>
        <v/>
      </c>
      <c r="Y84" s="2" t="e">
        <f t="shared" si="21"/>
        <v>#REF!</v>
      </c>
      <c r="Z84" s="2" t="e">
        <f t="shared" si="22"/>
        <v>#REF!</v>
      </c>
      <c r="AA84" s="2" t="e">
        <f t="shared" si="23"/>
        <v>#REF!</v>
      </c>
      <c r="AB84" s="20" t="str">
        <f t="shared" si="24"/>
        <v>Green-winged Teal</v>
      </c>
      <c r="AC84" s="2" t="e">
        <f t="array" ref="AC84">IF(K84="3_art",IF(AB84=_xludf.XLOOKUP(W84,#REF!,#REF!),"",_xludf.XLOOKUP(W84,#REF!,#REF!)),IF(K84="2_familj",IF(AB84=_xludf.XLOOKUP(W84,#REF!,#REF!),"",_xludf.XLOOKUP(W84,#REF!,#REF!)),""))</f>
        <v>#REF!</v>
      </c>
    </row>
    <row r="85" spans="1:29" ht="13.5" customHeight="1">
      <c r="A85" s="37"/>
      <c r="B85" s="38" t="s">
        <v>36</v>
      </c>
      <c r="C85" s="38" t="s">
        <v>37</v>
      </c>
      <c r="D85" s="51"/>
      <c r="E85" s="65" t="s">
        <v>281</v>
      </c>
      <c r="F85" s="69" t="s">
        <v>282</v>
      </c>
      <c r="G85" s="69" t="s">
        <v>283</v>
      </c>
      <c r="H85" s="64"/>
      <c r="K85" s="29" t="e">
        <f t="shared" si="19"/>
        <v>#REF!</v>
      </c>
      <c r="L85" s="30">
        <v>1</v>
      </c>
      <c r="M85" s="19" t="e">
        <f t="shared" si="45"/>
        <v>#REF!</v>
      </c>
      <c r="N85" s="29">
        <v>1</v>
      </c>
      <c r="O85" s="19" t="e">
        <f t="shared" si="25"/>
        <v>#REF!</v>
      </c>
      <c r="P85" s="30">
        <v>1</v>
      </c>
      <c r="Q85" s="19" t="str">
        <f t="shared" si="46"/>
        <v>Anas</v>
      </c>
      <c r="R85" s="19" t="e">
        <f t="shared" si="47"/>
        <v>#REF!</v>
      </c>
      <c r="S85" s="30">
        <v>21</v>
      </c>
      <c r="T85" s="19" t="str">
        <f t="shared" si="20"/>
        <v>Anas crecca crecca</v>
      </c>
      <c r="U85" s="29" t="s">
        <v>284</v>
      </c>
      <c r="V85" s="19" t="e">
        <f t="array" aca="1" ref="V85" ca="1">_xludf.XLOOKUP(U85,#REF!,#REF!)</f>
        <v>#NAME?</v>
      </c>
      <c r="W85" s="29">
        <v>567</v>
      </c>
      <c r="X85" s="3" t="str">
        <f t="shared" si="48"/>
        <v/>
      </c>
      <c r="Y85" s="2" t="e">
        <f t="shared" si="21"/>
        <v>#REF!</v>
      </c>
      <c r="Z85" s="2" t="e">
        <f t="shared" si="22"/>
        <v>#REF!</v>
      </c>
      <c r="AA85" s="2" t="e">
        <f t="shared" si="23"/>
        <v>#REF!</v>
      </c>
      <c r="AB85" s="20" t="str">
        <f t="shared" si="24"/>
        <v xml:space="preserve">   Eurasian Green-winged Teal</v>
      </c>
      <c r="AC85" s="2" t="e">
        <f t="array" ref="AC85">IF(K85="3_art",IF(AB85=_xludf.XLOOKUP(W85,#REF!,#REF!),"",_xludf.XLOOKUP(W85,#REF!,#REF!)),IF(K85="2_familj",IF(AB85=_xludf.XLOOKUP(W85,#REF!,#REF!),"",_xludf.XLOOKUP(W85,#REF!,#REF!)),""))</f>
        <v>#REF!</v>
      </c>
    </row>
    <row r="86" spans="1:29" ht="13.5" customHeight="1">
      <c r="A86" s="37"/>
      <c r="B86" s="38" t="s">
        <v>36</v>
      </c>
      <c r="C86" s="38" t="s">
        <v>55</v>
      </c>
      <c r="D86" s="52"/>
      <c r="E86" s="65" t="s">
        <v>285</v>
      </c>
      <c r="F86" s="70" t="s">
        <v>286</v>
      </c>
      <c r="G86" s="69" t="s">
        <v>287</v>
      </c>
      <c r="H86" s="64"/>
      <c r="K86" s="29" t="e">
        <f t="shared" si="19"/>
        <v>#REF!</v>
      </c>
      <c r="L86" s="30">
        <v>1</v>
      </c>
      <c r="M86" s="19" t="e">
        <f t="shared" si="45"/>
        <v>#REF!</v>
      </c>
      <c r="N86" s="29">
        <v>1</v>
      </c>
      <c r="O86" s="19" t="e">
        <f t="shared" si="25"/>
        <v>#REF!</v>
      </c>
      <c r="P86" s="30">
        <v>1</v>
      </c>
      <c r="Q86" s="19" t="str">
        <f t="shared" si="46"/>
        <v>Anas</v>
      </c>
      <c r="R86" s="19" t="e">
        <f t="shared" si="47"/>
        <v>#REF!</v>
      </c>
      <c r="S86" s="30">
        <v>21</v>
      </c>
      <c r="T86" s="19" t="str">
        <f t="shared" si="20"/>
        <v>Anas crecca carolinensis</v>
      </c>
      <c r="U86" s="29" t="s">
        <v>288</v>
      </c>
      <c r="V86" s="19" t="e">
        <f t="array" aca="1" ref="V86" ca="1">_xludf.XLOOKUP(U86,#REF!,#REF!)</f>
        <v>#NAME?</v>
      </c>
      <c r="W86" s="29">
        <v>568</v>
      </c>
      <c r="X86" s="3" t="str">
        <f t="shared" si="48"/>
        <v/>
      </c>
      <c r="Y86" s="2" t="e">
        <f t="shared" si="21"/>
        <v>#REF!</v>
      </c>
      <c r="Z86" s="2" t="e">
        <f t="shared" si="22"/>
        <v>#REF!</v>
      </c>
      <c r="AA86" s="2" t="e">
        <f t="shared" si="23"/>
        <v>#REF!</v>
      </c>
      <c r="AB86" s="20" t="str">
        <f t="shared" si="24"/>
        <v xml:space="preserve">   American Green-winged Teal</v>
      </c>
      <c r="AC86" s="2" t="e">
        <f t="array" ref="AC86">IF(K86="3_art",IF(AB86=_xludf.XLOOKUP(W86,#REF!,#REF!),"",_xludf.XLOOKUP(W86,#REF!,#REF!)),IF(K86="2_familj",IF(AB86=_xludf.XLOOKUP(W86,#REF!,#REF!),"",_xludf.XLOOKUP(W86,#REF!,#REF!)),""))</f>
        <v>#REF!</v>
      </c>
    </row>
    <row r="87" spans="1:29" ht="21" customHeight="1">
      <c r="A87" s="22"/>
      <c r="B87" s="22"/>
      <c r="C87" s="23"/>
      <c r="D87" s="24"/>
      <c r="E87" s="25" t="s">
        <v>289</v>
      </c>
      <c r="F87" s="26" t="s">
        <v>290</v>
      </c>
      <c r="G87" s="27"/>
      <c r="H87" s="27"/>
      <c r="I87" s="28"/>
      <c r="J87" s="28"/>
      <c r="K87" s="29" t="e">
        <f t="shared" si="19"/>
        <v>#REF!</v>
      </c>
      <c r="L87" s="30">
        <v>1</v>
      </c>
      <c r="M87" s="19" t="e">
        <f t="shared" si="45"/>
        <v>#REF!</v>
      </c>
      <c r="N87" s="29">
        <v>2</v>
      </c>
      <c r="O87" s="19" t="e">
        <f t="shared" si="25"/>
        <v>#REF!</v>
      </c>
      <c r="P87" s="32">
        <v>1</v>
      </c>
      <c r="Q87" s="19" t="str">
        <f t="shared" si="46"/>
        <v>Anas</v>
      </c>
      <c r="R87" s="19" t="e">
        <f t="shared" si="47"/>
        <v>#REF!</v>
      </c>
      <c r="S87" s="29">
        <v>21</v>
      </c>
      <c r="T87" s="19" t="str">
        <f t="shared" si="20"/>
        <v>GALLIFORMES</v>
      </c>
      <c r="U87" s="29" t="s">
        <v>289</v>
      </c>
      <c r="V87" s="19" t="e">
        <f t="array" aca="1" ref="V87" ca="1">_xludf.XLOOKUP(U87,#REF!,#REF!)</f>
        <v>#NAME?</v>
      </c>
      <c r="W87" s="29">
        <v>588</v>
      </c>
      <c r="X87" s="3" t="str">
        <f t="shared" si="48"/>
        <v/>
      </c>
      <c r="Y87" s="2" t="e">
        <f t="shared" si="21"/>
        <v>#REF!</v>
      </c>
      <c r="Z87" s="20" t="e">
        <f t="shared" si="22"/>
        <v>#REF!</v>
      </c>
      <c r="AA87" s="2" t="e">
        <f t="shared" si="23"/>
        <v>#REF!</v>
      </c>
      <c r="AB87" s="2">
        <f t="shared" si="24"/>
        <v>0</v>
      </c>
      <c r="AC87" s="2" t="e">
        <f t="array" ref="AC87">IF(K87="3_art",IF(AB87=_xludf.XLOOKUP(W87,#REF!,#REF!),"",_xludf.XLOOKUP(W87,#REF!,#REF!)),IF(K87="2_familj",IF(AB87=_xludf.XLOOKUP(W87,#REF!,#REF!),"",_xludf.XLOOKUP(W87,#REF!,#REF!)),""))</f>
        <v>#REF!</v>
      </c>
    </row>
    <row r="88" spans="1:29" ht="13.5" customHeight="1">
      <c r="A88" s="71"/>
      <c r="B88" s="71"/>
      <c r="C88" s="71"/>
      <c r="D88" s="34"/>
      <c r="E88" s="35" t="s">
        <v>291</v>
      </c>
      <c r="F88" s="36" t="s">
        <v>292</v>
      </c>
      <c r="G88" s="36" t="s">
        <v>293</v>
      </c>
      <c r="H88" s="35"/>
      <c r="K88" s="29" t="e">
        <f t="shared" si="19"/>
        <v>#REF!</v>
      </c>
      <c r="L88" s="30">
        <v>1</v>
      </c>
      <c r="M88" s="19" t="e">
        <f t="shared" si="45"/>
        <v>#REF!</v>
      </c>
      <c r="N88" s="29">
        <v>2</v>
      </c>
      <c r="O88" s="19" t="e">
        <f t="shared" si="25"/>
        <v>#REF!</v>
      </c>
      <c r="P88" s="30">
        <v>2</v>
      </c>
      <c r="Q88" s="19" t="str">
        <f t="shared" si="46"/>
        <v>Anas</v>
      </c>
      <c r="R88" s="19" t="e">
        <f t="shared" si="47"/>
        <v>#REF!</v>
      </c>
      <c r="S88" s="30">
        <v>21</v>
      </c>
      <c r="T88" s="19" t="str">
        <f t="shared" si="20"/>
        <v>Phasianidae</v>
      </c>
      <c r="U88" s="29" t="s">
        <v>291</v>
      </c>
      <c r="V88" s="19" t="e">
        <f t="array" aca="1" ref="V88" ca="1">_xludf.XLOOKUP(U88,#REF!,#REF!)</f>
        <v>#NAME?</v>
      </c>
      <c r="W88" s="29">
        <v>949</v>
      </c>
      <c r="X88" s="3" t="str">
        <f t="shared" si="48"/>
        <v/>
      </c>
      <c r="Y88" s="2" t="e">
        <f t="shared" si="21"/>
        <v>#REF!</v>
      </c>
      <c r="Z88" s="20" t="e">
        <f t="shared" si="22"/>
        <v>#REF!</v>
      </c>
      <c r="AA88" s="2" t="e">
        <f t="shared" si="23"/>
        <v>#REF!</v>
      </c>
      <c r="AB88" s="20" t="str">
        <f t="shared" si="24"/>
        <v>Partridges, Pheasants, Grouse and Allies</v>
      </c>
      <c r="AC88" s="2" t="e">
        <f t="array" ref="AC88">IF(K88="3_art",IF(AB88=_xludf.XLOOKUP(W88,#REF!,#REF!),"",_xludf.XLOOKUP(W88,#REF!,#REF!)),IF(K88="2_familj",IF(AB88=_xludf.XLOOKUP(W88,#REF!,#REF!),"",_xludf.XLOOKUP(W88,#REF!,#REF!)),""))</f>
        <v>#REF!</v>
      </c>
    </row>
    <row r="89" spans="1:29" ht="13.5" customHeight="1">
      <c r="A89" s="37"/>
      <c r="B89" s="37"/>
      <c r="C89" s="37"/>
      <c r="D89" s="48"/>
      <c r="E89" s="40" t="s">
        <v>294</v>
      </c>
      <c r="F89" s="41" t="s">
        <v>295</v>
      </c>
      <c r="G89" s="41" t="s">
        <v>296</v>
      </c>
      <c r="H89" s="49"/>
      <c r="K89" s="29" t="e">
        <f t="shared" si="19"/>
        <v>#REF!</v>
      </c>
      <c r="L89" s="30">
        <v>1</v>
      </c>
      <c r="M89" s="19" t="e">
        <f t="shared" si="45"/>
        <v>#REF!</v>
      </c>
      <c r="N89" s="29">
        <v>2</v>
      </c>
      <c r="O89" s="19" t="e">
        <f t="shared" si="25"/>
        <v>#REF!</v>
      </c>
      <c r="P89" s="30">
        <v>2</v>
      </c>
      <c r="Q89" s="19" t="str">
        <f t="shared" si="46"/>
        <v>Tetrastes</v>
      </c>
      <c r="R89" s="19" t="e">
        <f t="shared" si="47"/>
        <v>#REF!</v>
      </c>
      <c r="S89" s="30">
        <v>22</v>
      </c>
      <c r="T89" s="19" t="str">
        <f t="shared" si="20"/>
        <v>Tetrastes bonasia</v>
      </c>
      <c r="U89" s="29" t="s">
        <v>294</v>
      </c>
      <c r="V89" s="19" t="e">
        <f t="array" aca="1" ref="V89" ca="1">_xludf.XLOOKUP(U89,#REF!,#REF!)</f>
        <v>#NAME?</v>
      </c>
      <c r="W89" s="29">
        <v>1083</v>
      </c>
      <c r="X89" s="3" t="str">
        <f t="shared" si="48"/>
        <v/>
      </c>
      <c r="Y89" s="2" t="e">
        <f t="shared" si="21"/>
        <v>#REF!</v>
      </c>
      <c r="Z89" s="2" t="e">
        <f t="shared" si="22"/>
        <v>#REF!</v>
      </c>
      <c r="AA89" s="2" t="e">
        <f t="shared" si="23"/>
        <v>#REF!</v>
      </c>
      <c r="AB89" s="20" t="str">
        <f t="shared" si="24"/>
        <v>Hazel Grouse</v>
      </c>
      <c r="AC89" s="2" t="e">
        <f t="array" ref="AC89">IF(K89="3_art",IF(AB89=_xludf.XLOOKUP(W89,#REF!,#REF!),"",_xludf.XLOOKUP(W89,#REF!,#REF!)),IF(K89="2_familj",IF(AB89=_xludf.XLOOKUP(W89,#REF!,#REF!),"",_xludf.XLOOKUP(W89,#REF!,#REF!)),""))</f>
        <v>#REF!</v>
      </c>
    </row>
    <row r="90" spans="1:29" ht="13.5" customHeight="1">
      <c r="A90" s="37"/>
      <c r="B90" s="38" t="s">
        <v>36</v>
      </c>
      <c r="C90" s="38" t="s">
        <v>37</v>
      </c>
      <c r="D90" s="51"/>
      <c r="E90" s="44" t="s">
        <v>297</v>
      </c>
      <c r="F90" s="45" t="s">
        <v>298</v>
      </c>
      <c r="G90" s="45" t="s">
        <v>299</v>
      </c>
      <c r="H90" s="49"/>
      <c r="K90" s="29" t="e">
        <f t="shared" si="19"/>
        <v>#REF!</v>
      </c>
      <c r="L90" s="30">
        <v>1</v>
      </c>
      <c r="M90" s="19" t="e">
        <f t="shared" si="45"/>
        <v>#REF!</v>
      </c>
      <c r="N90" s="29">
        <v>2</v>
      </c>
      <c r="O90" s="19" t="e">
        <f t="shared" si="25"/>
        <v>#REF!</v>
      </c>
      <c r="P90" s="30">
        <v>2</v>
      </c>
      <c r="Q90" s="19" t="str">
        <f t="shared" si="46"/>
        <v>Tetrastes</v>
      </c>
      <c r="R90" s="19" t="e">
        <f t="shared" si="47"/>
        <v>#REF!</v>
      </c>
      <c r="S90" s="30">
        <v>22</v>
      </c>
      <c r="T90" s="19" t="str">
        <f t="shared" si="20"/>
        <v>Tetrastes bonasia bonasia</v>
      </c>
      <c r="U90" s="29" t="s">
        <v>300</v>
      </c>
      <c r="V90" s="19" t="e">
        <f t="array" aca="1" ref="V90" ca="1">_xludf.XLOOKUP(U90,#REF!,#REF!)</f>
        <v>#NAME?</v>
      </c>
      <c r="W90" s="29">
        <v>1088</v>
      </c>
      <c r="X90" s="3" t="str">
        <f t="shared" si="48"/>
        <v/>
      </c>
      <c r="Y90" s="2" t="e">
        <f t="shared" si="21"/>
        <v>#REF!</v>
      </c>
      <c r="Z90" s="2" t="e">
        <f t="shared" si="22"/>
        <v>#REF!</v>
      </c>
      <c r="AA90" s="2" t="e">
        <f t="shared" si="23"/>
        <v>#REF!</v>
      </c>
      <c r="AB90" s="20" t="str">
        <f t="shared" si="24"/>
        <v xml:space="preserve">   Northern Hazel Grouse</v>
      </c>
      <c r="AC90" s="2" t="e">
        <f t="array" ref="AC90">IF(K90="3_art",IF(AB90=_xludf.XLOOKUP(W90,#REF!,#REF!),"",_xludf.XLOOKUP(W90,#REF!,#REF!)),IF(K90="2_familj",IF(AB90=_xludf.XLOOKUP(W90,#REF!,#REF!),"",_xludf.XLOOKUP(W90,#REF!,#REF!)),""))</f>
        <v>#REF!</v>
      </c>
    </row>
    <row r="91" spans="1:29" ht="13.5" customHeight="1">
      <c r="A91" s="37"/>
      <c r="B91" s="37" t="s">
        <v>36</v>
      </c>
      <c r="C91" s="37" t="s">
        <v>37</v>
      </c>
      <c r="D91" s="51"/>
      <c r="E91" s="44" t="s">
        <v>301</v>
      </c>
      <c r="F91" s="70" t="s">
        <v>302</v>
      </c>
      <c r="G91" s="70" t="s">
        <v>303</v>
      </c>
      <c r="H91" s="64"/>
      <c r="K91" s="29" t="e">
        <f t="shared" si="19"/>
        <v>#REF!</v>
      </c>
      <c r="L91" s="30">
        <v>1</v>
      </c>
      <c r="M91" s="19" t="e">
        <f t="shared" si="45"/>
        <v>#REF!</v>
      </c>
      <c r="N91" s="29">
        <v>2</v>
      </c>
      <c r="O91" s="19" t="e">
        <f t="shared" si="25"/>
        <v>#REF!</v>
      </c>
      <c r="P91" s="30">
        <v>2</v>
      </c>
      <c r="Q91" s="19" t="str">
        <f t="shared" si="46"/>
        <v>Tetrastes</v>
      </c>
      <c r="R91" s="19" t="e">
        <f t="shared" si="47"/>
        <v>#REF!</v>
      </c>
      <c r="S91" s="30">
        <v>22</v>
      </c>
      <c r="T91" s="19" t="str">
        <f t="shared" si="20"/>
        <v>Tetrastes bonasia griseonota</v>
      </c>
      <c r="U91" s="29" t="s">
        <v>304</v>
      </c>
      <c r="V91" s="19" t="e">
        <f t="array" aca="1" ref="V91" ca="1">_xludf.XLOOKUP(U91,#REF!,#REF!)</f>
        <v>#NAME?</v>
      </c>
      <c r="W91" s="29">
        <v>1089</v>
      </c>
      <c r="X91" s="3" t="str">
        <f t="shared" si="48"/>
        <v/>
      </c>
      <c r="Y91" s="2" t="e">
        <f t="shared" si="21"/>
        <v>#REF!</v>
      </c>
      <c r="Z91" s="2" t="e">
        <f t="shared" si="22"/>
        <v>#REF!</v>
      </c>
      <c r="AA91" s="2" t="e">
        <f t="shared" si="23"/>
        <v>#REF!</v>
      </c>
      <c r="AB91" s="20" t="str">
        <f t="shared" si="24"/>
        <v xml:space="preserve">   Finnish Hazel Grouse*</v>
      </c>
      <c r="AC91" s="2" t="e">
        <f t="array" ref="AC91">IF(K91="3_art",IF(AB91=_xludf.XLOOKUP(W91,#REF!,#REF!),"",_xludf.XLOOKUP(W91,#REF!,#REF!)),IF(K91="2_familj",IF(AB91=_xludf.XLOOKUP(W91,#REF!,#REF!),"",_xludf.XLOOKUP(W91,#REF!,#REF!)),""))</f>
        <v>#REF!</v>
      </c>
    </row>
    <row r="92" spans="1:29" ht="13.5" customHeight="1">
      <c r="A92" s="37"/>
      <c r="B92" s="37"/>
      <c r="C92" s="37"/>
      <c r="D92" s="48"/>
      <c r="E92" s="40" t="s">
        <v>305</v>
      </c>
      <c r="F92" s="41" t="s">
        <v>306</v>
      </c>
      <c r="G92" s="41" t="s">
        <v>307</v>
      </c>
      <c r="H92" s="49"/>
      <c r="K92" s="29" t="e">
        <f t="shared" si="19"/>
        <v>#REF!</v>
      </c>
      <c r="L92" s="30">
        <v>1</v>
      </c>
      <c r="M92" s="19" t="e">
        <f>IF(K92="1_ordning",M95+1,M95)</f>
        <v>#REF!</v>
      </c>
      <c r="N92" s="29">
        <v>2</v>
      </c>
      <c r="O92" s="19" t="e">
        <f t="shared" si="25"/>
        <v>#REF!</v>
      </c>
      <c r="P92" s="30">
        <v>2</v>
      </c>
      <c r="Q92" s="19" t="str">
        <f>IF(LEN(E92)-LEN(SUBSTITUTE(E92," ",""))=1,LEFT(E92,FIND(" ",E92)-1),Q95)</f>
        <v>Lagopus</v>
      </c>
      <c r="R92" s="19" t="e">
        <f>IF(Q92&lt;&gt;Q95,R95+1,R95)</f>
        <v>#REF!</v>
      </c>
      <c r="S92" s="30">
        <v>23</v>
      </c>
      <c r="T92" s="19" t="str">
        <f t="shared" si="20"/>
        <v>Lagopus muta</v>
      </c>
      <c r="U92" s="29" t="s">
        <v>305</v>
      </c>
      <c r="V92" s="19" t="e">
        <f t="array" aca="1" ref="V92" ca="1">_xludf.XLOOKUP(U92,#REF!,#REF!)</f>
        <v>#NAME?</v>
      </c>
      <c r="W92" s="29">
        <v>1130</v>
      </c>
      <c r="X92" s="3" t="str">
        <f t="shared" si="48"/>
        <v/>
      </c>
      <c r="Y92" s="2" t="e">
        <f t="shared" si="21"/>
        <v>#REF!</v>
      </c>
      <c r="Z92" s="2" t="e">
        <f t="shared" si="22"/>
        <v>#REF!</v>
      </c>
      <c r="AA92" s="2" t="e">
        <f t="shared" si="23"/>
        <v>#REF!</v>
      </c>
      <c r="AB92" s="20" t="str">
        <f t="shared" si="24"/>
        <v>Rock Ptarmigan</v>
      </c>
      <c r="AC92" s="2" t="e">
        <f t="array" ref="AC92">IF(K92="3_art",IF(AB92=_xludf.XLOOKUP(W92,#REF!,#REF!),"",_xludf.XLOOKUP(W92,#REF!,#REF!)),IF(K92="2_familj",IF(AB92=_xludf.XLOOKUP(W92,#REF!,#REF!),"",_xludf.XLOOKUP(W92,#REF!,#REF!)),""))</f>
        <v>#REF!</v>
      </c>
    </row>
    <row r="93" spans="1:29" ht="13.5" customHeight="1">
      <c r="A93" s="37"/>
      <c r="B93" s="38" t="s">
        <v>36</v>
      </c>
      <c r="C93" s="38" t="s">
        <v>37</v>
      </c>
      <c r="D93" s="51"/>
      <c r="E93" s="44" t="s">
        <v>308</v>
      </c>
      <c r="F93" s="45" t="s">
        <v>309</v>
      </c>
      <c r="G93" s="63" t="s">
        <v>310</v>
      </c>
      <c r="H93" s="60"/>
      <c r="K93" s="29" t="e">
        <f t="shared" si="19"/>
        <v>#REF!</v>
      </c>
      <c r="L93" s="30">
        <v>1</v>
      </c>
      <c r="M93" s="19" t="e">
        <f>IF(K93="1_ordning",M92+1,M92)</f>
        <v>#REF!</v>
      </c>
      <c r="N93" s="29">
        <v>2</v>
      </c>
      <c r="O93" s="19" t="e">
        <f t="shared" si="25"/>
        <v>#REF!</v>
      </c>
      <c r="P93" s="30">
        <v>2</v>
      </c>
      <c r="Q93" s="19" t="str">
        <f>IF(LEN(E93)-LEN(SUBSTITUTE(E93," ",""))=1,LEFT(E93,FIND(" ",E93)-1),Q92)</f>
        <v>Lagopus</v>
      </c>
      <c r="R93" s="19" t="e">
        <f>IF(Q93&lt;&gt;Q92,R92+1,R92)</f>
        <v>#REF!</v>
      </c>
      <c r="S93" s="30">
        <v>23</v>
      </c>
      <c r="T93" s="19" t="str">
        <f t="shared" si="20"/>
        <v>Lagopus muta muta</v>
      </c>
      <c r="U93" s="29" t="s">
        <v>311</v>
      </c>
      <c r="V93" s="19" t="e">
        <f t="array" aca="1" ref="V93" ca="1">_xludf.XLOOKUP(U93,#REF!,#REF!)</f>
        <v>#NAME?</v>
      </c>
      <c r="W93" s="29">
        <v>1131</v>
      </c>
      <c r="X93" s="3" t="str">
        <f t="shared" si="48"/>
        <v/>
      </c>
      <c r="Y93" s="2" t="e">
        <f t="shared" si="21"/>
        <v>#REF!</v>
      </c>
      <c r="Z93" s="2" t="e">
        <f t="shared" si="22"/>
        <v>#REF!</v>
      </c>
      <c r="AA93" s="2" t="e">
        <f t="shared" si="23"/>
        <v>#REF!</v>
      </c>
      <c r="AB93" s="20" t="str">
        <f t="shared" si="24"/>
        <v xml:space="preserve">   Scandinavian Rock Ptarmigan</v>
      </c>
      <c r="AC93" s="2" t="e">
        <f t="array" ref="AC93">IF(K93="3_art",IF(AB93=_xludf.XLOOKUP(W93,#REF!,#REF!),"",_xludf.XLOOKUP(W93,#REF!,#REF!)),IF(K93="2_familj",IF(AB93=_xludf.XLOOKUP(W93,#REF!,#REF!),"",_xludf.XLOOKUP(W93,#REF!,#REF!)),""))</f>
        <v>#REF!</v>
      </c>
    </row>
    <row r="94" spans="1:29" ht="13.5" customHeight="1">
      <c r="A94" s="37"/>
      <c r="B94" s="37"/>
      <c r="C94" s="37"/>
      <c r="D94" s="48"/>
      <c r="E94" s="40" t="s">
        <v>312</v>
      </c>
      <c r="F94" s="41" t="s">
        <v>313</v>
      </c>
      <c r="G94" s="41" t="s">
        <v>314</v>
      </c>
      <c r="H94" s="49"/>
      <c r="K94" s="29" t="e">
        <f t="shared" si="19"/>
        <v>#REF!</v>
      </c>
      <c r="L94" s="30">
        <v>1</v>
      </c>
      <c r="M94" s="19" t="e">
        <f>IF(K94="1_ordning",M91+1,M91)</f>
        <v>#REF!</v>
      </c>
      <c r="N94" s="29">
        <v>2</v>
      </c>
      <c r="O94" s="19" t="e">
        <f t="shared" si="25"/>
        <v>#REF!</v>
      </c>
      <c r="P94" s="30">
        <v>2</v>
      </c>
      <c r="Q94" s="19" t="str">
        <f>IF(LEN(E94)-LEN(SUBSTITUTE(E94," ",""))=1,LEFT(E94,FIND(" ",E94)-1),Q91)</f>
        <v>Lagopus</v>
      </c>
      <c r="R94" s="19" t="e">
        <f>IF(Q94&lt;&gt;Q91,R91+1,R91)</f>
        <v>#REF!</v>
      </c>
      <c r="S94" s="30">
        <v>23</v>
      </c>
      <c r="T94" s="19" t="str">
        <f t="shared" si="20"/>
        <v>Lagopus lagopus</v>
      </c>
      <c r="U94" s="29" t="s">
        <v>312</v>
      </c>
      <c r="V94" s="19" t="e">
        <f t="array" aca="1" ref="V94" ca="1">_xludf.XLOOKUP(U94,#REF!,#REF!)</f>
        <v>#NAME?</v>
      </c>
      <c r="W94" s="29">
        <v>1155</v>
      </c>
      <c r="X94" s="3" t="str">
        <f t="shared" si="48"/>
        <v/>
      </c>
      <c r="Y94" s="2" t="e">
        <f t="shared" si="21"/>
        <v>#REF!</v>
      </c>
      <c r="Z94" s="2" t="e">
        <f t="shared" si="22"/>
        <v>#REF!</v>
      </c>
      <c r="AA94" s="2" t="e">
        <f t="shared" si="23"/>
        <v>#REF!</v>
      </c>
      <c r="AB94" s="20" t="str">
        <f t="shared" si="24"/>
        <v>Willow Ptarmigan</v>
      </c>
      <c r="AC94" s="2" t="e">
        <f t="array" ref="AC94">IF(K94="3_art",IF(AB94=_xludf.XLOOKUP(W94,#REF!,#REF!),"",_xludf.XLOOKUP(W94,#REF!,#REF!)),IF(K94="2_familj",IF(AB94=_xludf.XLOOKUP(W94,#REF!,#REF!),"",_xludf.XLOOKUP(W94,#REF!,#REF!)),""))</f>
        <v>#REF!</v>
      </c>
    </row>
    <row r="95" spans="1:29" ht="13.5" customHeight="1">
      <c r="A95" s="37"/>
      <c r="B95" s="38" t="s">
        <v>36</v>
      </c>
      <c r="C95" s="38" t="s">
        <v>37</v>
      </c>
      <c r="D95" s="51"/>
      <c r="E95" s="44" t="s">
        <v>315</v>
      </c>
      <c r="F95" s="45" t="s">
        <v>316</v>
      </c>
      <c r="G95" s="45" t="s">
        <v>317</v>
      </c>
      <c r="H95" s="60"/>
      <c r="K95" s="29" t="e">
        <f t="shared" si="19"/>
        <v>#REF!</v>
      </c>
      <c r="L95" s="30">
        <v>1</v>
      </c>
      <c r="M95" s="19" t="e">
        <f>IF(K95="1_ordning",M94+1,M94)</f>
        <v>#REF!</v>
      </c>
      <c r="N95" s="29">
        <v>2</v>
      </c>
      <c r="O95" s="19" t="e">
        <f t="shared" si="25"/>
        <v>#REF!</v>
      </c>
      <c r="P95" s="30">
        <v>2</v>
      </c>
      <c r="Q95" s="19" t="str">
        <f>IF(LEN(E95)-LEN(SUBSTITUTE(E95," ",""))=1,LEFT(E95,FIND(" ",E95)-1),Q94)</f>
        <v>Lagopus</v>
      </c>
      <c r="R95" s="19" t="e">
        <f>IF(Q95&lt;&gt;Q94,R94+1,R94)</f>
        <v>#REF!</v>
      </c>
      <c r="S95" s="30">
        <v>23</v>
      </c>
      <c r="T95" s="19" t="str">
        <f t="shared" si="20"/>
        <v>Lagopus lagopus lagopus</v>
      </c>
      <c r="U95" s="29" t="s">
        <v>318</v>
      </c>
      <c r="V95" s="19" t="e">
        <f t="array" aca="1" ref="V95" ca="1">_xludf.XLOOKUP(U95,#REF!,#REF!)</f>
        <v>#NAME?</v>
      </c>
      <c r="W95" s="29">
        <v>1157</v>
      </c>
      <c r="X95" s="3" t="str">
        <f t="shared" si="48"/>
        <v/>
      </c>
      <c r="Y95" s="2" t="e">
        <f t="shared" si="21"/>
        <v>#REF!</v>
      </c>
      <c r="Z95" s="2" t="e">
        <f t="shared" si="22"/>
        <v>#REF!</v>
      </c>
      <c r="AA95" s="2" t="e">
        <f t="shared" si="23"/>
        <v>#REF!</v>
      </c>
      <c r="AB95" s="20" t="str">
        <f t="shared" si="24"/>
        <v xml:space="preserve">   Willow Grouse</v>
      </c>
      <c r="AC95" s="2" t="e">
        <f t="array" ref="AC95">IF(K95="3_art",IF(AB95=_xludf.XLOOKUP(W95,#REF!,#REF!),"",_xludf.XLOOKUP(W95,#REF!,#REF!)),IF(K95="2_familj",IF(AB95=_xludf.XLOOKUP(W95,#REF!,#REF!),"",_xludf.XLOOKUP(W95,#REF!,#REF!)),""))</f>
        <v>#REF!</v>
      </c>
    </row>
    <row r="96" spans="1:29" ht="13.5" customHeight="1">
      <c r="A96" s="37"/>
      <c r="B96" s="37"/>
      <c r="C96" s="37"/>
      <c r="D96" s="48"/>
      <c r="E96" s="40" t="s">
        <v>319</v>
      </c>
      <c r="F96" s="41" t="s">
        <v>320</v>
      </c>
      <c r="G96" s="41" t="s">
        <v>321</v>
      </c>
      <c r="H96" s="49"/>
      <c r="K96" s="29" t="e">
        <f t="shared" si="19"/>
        <v>#REF!</v>
      </c>
      <c r="L96" s="30">
        <v>1</v>
      </c>
      <c r="M96" s="19" t="e">
        <f>IF(K96="1_ordning",M93+1,M93)</f>
        <v>#REF!</v>
      </c>
      <c r="N96" s="29">
        <v>2</v>
      </c>
      <c r="O96" s="19" t="e">
        <f t="shared" si="25"/>
        <v>#REF!</v>
      </c>
      <c r="P96" s="30">
        <v>2</v>
      </c>
      <c r="Q96" s="19" t="str">
        <f>IF(LEN(E96)-LEN(SUBSTITUTE(E96," ",""))=1,LEFT(E96,FIND(" ",E96)-1),Q93)</f>
        <v>Tetrao</v>
      </c>
      <c r="R96" s="19" t="e">
        <f>IF(Q96&lt;&gt;Q93,R93+1,R93)</f>
        <v>#REF!</v>
      </c>
      <c r="S96" s="30">
        <v>24</v>
      </c>
      <c r="T96" s="19" t="str">
        <f t="shared" si="20"/>
        <v>Tetrao urogallus</v>
      </c>
      <c r="U96" s="29" t="s">
        <v>319</v>
      </c>
      <c r="V96" s="19" t="e">
        <f t="array" aca="1" ref="V96" ca="1">_xludf.XLOOKUP(U96,#REF!,#REF!)</f>
        <v>#NAME?</v>
      </c>
      <c r="W96" s="29">
        <v>1185</v>
      </c>
      <c r="X96" s="3" t="str">
        <f t="shared" si="48"/>
        <v/>
      </c>
      <c r="Y96" s="2" t="e">
        <f t="shared" si="21"/>
        <v>#REF!</v>
      </c>
      <c r="Z96" s="2" t="e">
        <f t="shared" si="22"/>
        <v>#REF!</v>
      </c>
      <c r="AA96" s="2" t="e">
        <f t="shared" si="23"/>
        <v>#REF!</v>
      </c>
      <c r="AB96" s="20" t="str">
        <f t="shared" si="24"/>
        <v>Western Capercaillie</v>
      </c>
      <c r="AC96" s="2" t="e">
        <f t="array" ref="AC96">IF(K96="3_art",IF(AB96=_xludf.XLOOKUP(W96,#REF!,#REF!),"",_xludf.XLOOKUP(W96,#REF!,#REF!)),IF(K96="2_familj",IF(AB96=_xludf.XLOOKUP(W96,#REF!,#REF!),"",_xludf.XLOOKUP(W96,#REF!,#REF!)),""))</f>
        <v>#REF!</v>
      </c>
    </row>
    <row r="97" spans="1:29" ht="13.5" customHeight="1">
      <c r="A97" s="37"/>
      <c r="B97" s="38" t="s">
        <v>36</v>
      </c>
      <c r="C97" s="38" t="s">
        <v>37</v>
      </c>
      <c r="D97" s="51"/>
      <c r="E97" s="44" t="s">
        <v>322</v>
      </c>
      <c r="F97" s="45" t="s">
        <v>323</v>
      </c>
      <c r="G97" s="63" t="s">
        <v>324</v>
      </c>
      <c r="H97" s="60"/>
      <c r="K97" s="29" t="e">
        <f t="shared" si="19"/>
        <v>#REF!</v>
      </c>
      <c r="L97" s="30">
        <v>1</v>
      </c>
      <c r="M97" s="19" t="e">
        <f t="shared" ref="M97:M134" si="49">IF(K97="1_ordning",M96+1,M96)</f>
        <v>#REF!</v>
      </c>
      <c r="N97" s="29">
        <v>2</v>
      </c>
      <c r="O97" s="19" t="e">
        <f t="shared" si="25"/>
        <v>#REF!</v>
      </c>
      <c r="P97" s="30">
        <v>2</v>
      </c>
      <c r="Q97" s="19" t="str">
        <f t="shared" ref="Q97:Q134" si="50">IF(LEN(E97)-LEN(SUBSTITUTE(E97," ",""))=1,LEFT(E97,FIND(" ",E97)-1),Q96)</f>
        <v>Tetrao</v>
      </c>
      <c r="R97" s="19" t="e">
        <f t="shared" ref="R97:R134" si="51">IF(Q97&lt;&gt;Q96,R96+1,R96)</f>
        <v>#REF!</v>
      </c>
      <c r="S97" s="30">
        <v>24</v>
      </c>
      <c r="T97" s="19" t="str">
        <f t="shared" si="20"/>
        <v>Tetrao urogallus urogallus</v>
      </c>
      <c r="U97" s="29" t="s">
        <v>325</v>
      </c>
      <c r="V97" s="19" t="e">
        <f t="array" aca="1" ref="V97" ca="1">_xludf.XLOOKUP(U97,#REF!,#REF!)</f>
        <v>#NAME?</v>
      </c>
      <c r="W97" s="29">
        <v>1190</v>
      </c>
      <c r="X97" s="3" t="str">
        <f t="shared" si="48"/>
        <v/>
      </c>
      <c r="Y97" s="2" t="e">
        <f t="shared" si="21"/>
        <v>#REF!</v>
      </c>
      <c r="Z97" s="2" t="e">
        <f t="shared" si="22"/>
        <v>#REF!</v>
      </c>
      <c r="AA97" s="2" t="e">
        <f t="shared" si="23"/>
        <v>#REF!</v>
      </c>
      <c r="AB97" s="20" t="str">
        <f t="shared" si="24"/>
        <v xml:space="preserve">   Taiga Dark Capercaillie</v>
      </c>
      <c r="AC97" s="2" t="e">
        <f t="array" ref="AC97">IF(K97="3_art",IF(AB97=_xludf.XLOOKUP(W97,#REF!,#REF!),"",_xludf.XLOOKUP(W97,#REF!,#REF!)),IF(K97="2_familj",IF(AB97=_xludf.XLOOKUP(W97,#REF!,#REF!),"",_xludf.XLOOKUP(W97,#REF!,#REF!)),""))</f>
        <v>#REF!</v>
      </c>
    </row>
    <row r="98" spans="1:29" ht="13.5" customHeight="1">
      <c r="A98" s="37"/>
      <c r="B98" s="37"/>
      <c r="C98" s="37"/>
      <c r="D98" s="48"/>
      <c r="E98" s="40" t="s">
        <v>326</v>
      </c>
      <c r="F98" s="41" t="s">
        <v>327</v>
      </c>
      <c r="G98" s="41" t="s">
        <v>328</v>
      </c>
      <c r="H98" s="49"/>
      <c r="K98" s="29" t="e">
        <f t="shared" si="19"/>
        <v>#REF!</v>
      </c>
      <c r="L98" s="30">
        <v>1</v>
      </c>
      <c r="M98" s="19" t="e">
        <f t="shared" si="49"/>
        <v>#REF!</v>
      </c>
      <c r="N98" s="29">
        <v>2</v>
      </c>
      <c r="O98" s="19" t="e">
        <f t="shared" si="25"/>
        <v>#REF!</v>
      </c>
      <c r="P98" s="30">
        <v>2</v>
      </c>
      <c r="Q98" s="19" t="str">
        <f t="shared" si="50"/>
        <v>Lyrurus</v>
      </c>
      <c r="R98" s="19" t="e">
        <f t="shared" si="51"/>
        <v>#REF!</v>
      </c>
      <c r="S98" s="30">
        <v>25</v>
      </c>
      <c r="T98" s="19" t="str">
        <f t="shared" si="20"/>
        <v>Lyrurus tetrix</v>
      </c>
      <c r="U98" s="29" t="s">
        <v>326</v>
      </c>
      <c r="V98" s="19" t="e">
        <f t="array" aca="1" ref="V98" ca="1">_xludf.XLOOKUP(U98,#REF!,#REF!)</f>
        <v>#NAME?</v>
      </c>
      <c r="W98" s="29">
        <v>1196</v>
      </c>
      <c r="X98" s="3" t="str">
        <f t="shared" si="48"/>
        <v/>
      </c>
      <c r="Y98" s="2" t="e">
        <f t="shared" si="21"/>
        <v>#REF!</v>
      </c>
      <c r="Z98" s="2" t="e">
        <f t="shared" si="22"/>
        <v>#REF!</v>
      </c>
      <c r="AA98" s="2" t="e">
        <f t="shared" si="23"/>
        <v>#REF!</v>
      </c>
      <c r="AB98" s="20" t="str">
        <f t="shared" si="24"/>
        <v>Black Grouse</v>
      </c>
      <c r="AC98" s="2" t="e">
        <f t="array" ref="AC98">IF(K98="3_art",IF(AB98=_xludf.XLOOKUP(W98,#REF!,#REF!),"",_xludf.XLOOKUP(W98,#REF!,#REF!)),IF(K98="2_familj",IF(AB98=_xludf.XLOOKUP(W98,#REF!,#REF!),"",_xludf.XLOOKUP(W98,#REF!,#REF!)),""))</f>
        <v>#REF!</v>
      </c>
    </row>
    <row r="99" spans="1:29" ht="13.5" customHeight="1">
      <c r="A99" s="37"/>
      <c r="B99" s="38" t="s">
        <v>36</v>
      </c>
      <c r="C99" s="38" t="s">
        <v>37</v>
      </c>
      <c r="D99" s="51"/>
      <c r="E99" s="44" t="s">
        <v>329</v>
      </c>
      <c r="F99" s="45" t="s">
        <v>330</v>
      </c>
      <c r="G99" s="45" t="s">
        <v>331</v>
      </c>
      <c r="H99" s="60"/>
      <c r="K99" s="29" t="e">
        <f t="shared" si="19"/>
        <v>#REF!</v>
      </c>
      <c r="L99" s="30">
        <v>1</v>
      </c>
      <c r="M99" s="19" t="e">
        <f t="shared" si="49"/>
        <v>#REF!</v>
      </c>
      <c r="N99" s="29">
        <v>2</v>
      </c>
      <c r="O99" s="19" t="e">
        <f t="shared" si="25"/>
        <v>#REF!</v>
      </c>
      <c r="P99" s="30">
        <v>2</v>
      </c>
      <c r="Q99" s="19" t="str">
        <f t="shared" si="50"/>
        <v>Lyrurus</v>
      </c>
      <c r="R99" s="19" t="e">
        <f t="shared" si="51"/>
        <v>#REF!</v>
      </c>
      <c r="S99" s="30">
        <v>25</v>
      </c>
      <c r="T99" s="19" t="str">
        <f t="shared" si="20"/>
        <v>Lyrurus tetrix tetrix</v>
      </c>
      <c r="U99" s="29" t="s">
        <v>332</v>
      </c>
      <c r="V99" s="19" t="e">
        <f t="array" aca="1" ref="V99" ca="1">_xludf.XLOOKUP(U99,#REF!,#REF!)</f>
        <v>#NAME?</v>
      </c>
      <c r="W99" s="29">
        <v>1198</v>
      </c>
      <c r="X99" s="3" t="str">
        <f t="shared" si="48"/>
        <v/>
      </c>
      <c r="Y99" s="2" t="e">
        <f t="shared" si="21"/>
        <v>#REF!</v>
      </c>
      <c r="Z99" s="2" t="e">
        <f t="shared" si="22"/>
        <v>#REF!</v>
      </c>
      <c r="AA99" s="2" t="e">
        <f t="shared" si="23"/>
        <v>#REF!</v>
      </c>
      <c r="AB99" s="20" t="str">
        <f t="shared" si="24"/>
        <v xml:space="preserve">   Eurasian Black Grouse</v>
      </c>
      <c r="AC99" s="2" t="e">
        <f t="array" ref="AC99">IF(K99="3_art",IF(AB99=_xludf.XLOOKUP(W99,#REF!,#REF!),"",_xludf.XLOOKUP(W99,#REF!,#REF!)),IF(K99="2_familj",IF(AB99=_xludf.XLOOKUP(W99,#REF!,#REF!),"",_xludf.XLOOKUP(W99,#REF!,#REF!)),""))</f>
        <v>#REF!</v>
      </c>
    </row>
    <row r="100" spans="1:29" ht="13.5" customHeight="1">
      <c r="A100" s="37"/>
      <c r="B100" s="37"/>
      <c r="C100" s="37"/>
      <c r="D100" s="48"/>
      <c r="E100" s="40" t="s">
        <v>333</v>
      </c>
      <c r="F100" s="41" t="s">
        <v>334</v>
      </c>
      <c r="G100" s="41" t="s">
        <v>335</v>
      </c>
      <c r="H100" s="49"/>
      <c r="K100" s="29" t="e">
        <f t="shared" si="19"/>
        <v>#REF!</v>
      </c>
      <c r="L100" s="30">
        <v>1</v>
      </c>
      <c r="M100" s="19" t="e">
        <f t="shared" si="49"/>
        <v>#REF!</v>
      </c>
      <c r="N100" s="29">
        <v>2</v>
      </c>
      <c r="O100" s="19" t="e">
        <f t="shared" si="25"/>
        <v>#REF!</v>
      </c>
      <c r="P100" s="30">
        <v>2</v>
      </c>
      <c r="Q100" s="19" t="str">
        <f t="shared" si="50"/>
        <v>Perdix</v>
      </c>
      <c r="R100" s="19" t="e">
        <f t="shared" si="51"/>
        <v>#REF!</v>
      </c>
      <c r="S100" s="30">
        <v>26</v>
      </c>
      <c r="T100" s="19" t="str">
        <f t="shared" si="20"/>
        <v>Perdix perdix</v>
      </c>
      <c r="U100" s="29" t="s">
        <v>333</v>
      </c>
      <c r="V100" s="19" t="e">
        <f t="array" aca="1" ref="V100" ca="1">_xludf.XLOOKUP(U100,#REF!,#REF!)</f>
        <v>#NAME?</v>
      </c>
      <c r="W100" s="29">
        <v>1211</v>
      </c>
      <c r="X100" s="3" t="str">
        <f t="shared" si="48"/>
        <v/>
      </c>
      <c r="Y100" s="2" t="e">
        <f t="shared" si="21"/>
        <v>#REF!</v>
      </c>
      <c r="Z100" s="2" t="e">
        <f t="shared" si="22"/>
        <v>#REF!</v>
      </c>
      <c r="AA100" s="2" t="e">
        <f t="shared" si="23"/>
        <v>#REF!</v>
      </c>
      <c r="AB100" s="20" t="str">
        <f t="shared" si="24"/>
        <v>Grey Partridge</v>
      </c>
      <c r="AC100" s="2" t="e">
        <f t="array" ref="AC100">IF(K100="3_art",IF(AB100=_xludf.XLOOKUP(W100,#REF!,#REF!),"",_xludf.XLOOKUP(W100,#REF!,#REF!)),IF(K100="2_familj",IF(AB100=_xludf.XLOOKUP(W100,#REF!,#REF!),"",_xludf.XLOOKUP(W100,#REF!,#REF!)),""))</f>
        <v>#REF!</v>
      </c>
    </row>
    <row r="101" spans="1:29" ht="13.5" customHeight="1">
      <c r="A101" s="37"/>
      <c r="B101" s="38" t="s">
        <v>36</v>
      </c>
      <c r="C101" s="38" t="s">
        <v>37</v>
      </c>
      <c r="D101" s="51"/>
      <c r="E101" s="44" t="s">
        <v>336</v>
      </c>
      <c r="F101" s="45" t="s">
        <v>337</v>
      </c>
      <c r="G101" s="63" t="s">
        <v>338</v>
      </c>
      <c r="H101" s="49"/>
      <c r="K101" s="29" t="e">
        <f t="shared" si="19"/>
        <v>#REF!</v>
      </c>
      <c r="L101" s="30">
        <v>1</v>
      </c>
      <c r="M101" s="19" t="e">
        <f t="shared" si="49"/>
        <v>#REF!</v>
      </c>
      <c r="N101" s="29">
        <v>2</v>
      </c>
      <c r="O101" s="19" t="e">
        <f t="shared" si="25"/>
        <v>#REF!</v>
      </c>
      <c r="P101" s="30">
        <v>2</v>
      </c>
      <c r="Q101" s="19" t="str">
        <f t="shared" si="50"/>
        <v>Perdix</v>
      </c>
      <c r="R101" s="19" t="e">
        <f t="shared" si="51"/>
        <v>#REF!</v>
      </c>
      <c r="S101" s="30">
        <v>26</v>
      </c>
      <c r="T101" s="19" t="str">
        <f t="shared" si="20"/>
        <v>Perdix perdix perdix</v>
      </c>
      <c r="U101" s="29" t="s">
        <v>339</v>
      </c>
      <c r="V101" s="19" t="e">
        <f t="array" aca="1" ref="V101" ca="1">_xludf.XLOOKUP(U101,#REF!,#REF!)</f>
        <v>#NAME?</v>
      </c>
      <c r="W101" s="29">
        <v>1212</v>
      </c>
      <c r="X101" s="3" t="str">
        <f t="shared" si="48"/>
        <v/>
      </c>
      <c r="Y101" s="2" t="e">
        <f t="shared" si="21"/>
        <v>#REF!</v>
      </c>
      <c r="Z101" s="2" t="e">
        <f t="shared" si="22"/>
        <v>#REF!</v>
      </c>
      <c r="AA101" s="2" t="e">
        <f t="shared" si="23"/>
        <v>#REF!</v>
      </c>
      <c r="AB101" s="20" t="str">
        <f t="shared" si="24"/>
        <v xml:space="preserve">   Common Grey Partridge</v>
      </c>
      <c r="AC101" s="2" t="e">
        <f t="array" ref="AC101">IF(K101="3_art",IF(AB101=_xludf.XLOOKUP(W101,#REF!,#REF!),"",_xludf.XLOOKUP(W101,#REF!,#REF!)),IF(K101="2_familj",IF(AB101=_xludf.XLOOKUP(W101,#REF!,#REF!),"",_xludf.XLOOKUP(W101,#REF!,#REF!)),""))</f>
        <v>#REF!</v>
      </c>
    </row>
    <row r="102" spans="1:29" ht="13.5" customHeight="1">
      <c r="A102" s="37"/>
      <c r="B102" s="38" t="s">
        <v>30</v>
      </c>
      <c r="C102" s="38" t="s">
        <v>37</v>
      </c>
      <c r="D102" s="48"/>
      <c r="E102" s="40" t="s">
        <v>340</v>
      </c>
      <c r="F102" s="41" t="s">
        <v>341</v>
      </c>
      <c r="G102" s="41" t="s">
        <v>342</v>
      </c>
      <c r="H102" s="41" t="s">
        <v>343</v>
      </c>
      <c r="K102" s="29" t="e">
        <f t="shared" si="19"/>
        <v>#REF!</v>
      </c>
      <c r="L102" s="30">
        <v>1</v>
      </c>
      <c r="M102" s="19" t="e">
        <f t="shared" si="49"/>
        <v>#REF!</v>
      </c>
      <c r="N102" s="29">
        <v>2</v>
      </c>
      <c r="O102" s="19" t="e">
        <f t="shared" si="25"/>
        <v>#REF!</v>
      </c>
      <c r="P102" s="30">
        <v>2</v>
      </c>
      <c r="Q102" s="19" t="str">
        <f t="shared" si="50"/>
        <v>Phasianus</v>
      </c>
      <c r="R102" s="19" t="e">
        <f t="shared" si="51"/>
        <v>#REF!</v>
      </c>
      <c r="S102" s="30">
        <v>27</v>
      </c>
      <c r="T102" s="19" t="str">
        <f t="shared" si="20"/>
        <v>Phasianus colchicus</v>
      </c>
      <c r="U102" s="29" t="s">
        <v>340</v>
      </c>
      <c r="V102" s="19" t="e">
        <f t="array" aca="1" ref="V102" ca="1">_xludf.XLOOKUP(U102,#REF!,#REF!)</f>
        <v>#NAME?</v>
      </c>
      <c r="W102" s="29">
        <v>1242</v>
      </c>
      <c r="X102" s="3" t="str">
        <f t="shared" si="48"/>
        <v/>
      </c>
      <c r="Y102" s="2" t="e">
        <f t="shared" si="21"/>
        <v>#REF!</v>
      </c>
      <c r="Z102" s="2" t="e">
        <f t="shared" si="22"/>
        <v>#REF!</v>
      </c>
      <c r="AA102" s="2" t="e">
        <f t="shared" si="23"/>
        <v>#REF!</v>
      </c>
      <c r="AB102" s="20" t="str">
        <f t="shared" si="24"/>
        <v>Common Pheasant</v>
      </c>
      <c r="AC102" s="2" t="e">
        <f t="array" ref="AC102">IF(K102="3_art",IF(AB102=_xludf.XLOOKUP(W102,#REF!,#REF!),"",_xludf.XLOOKUP(W102,#REF!,#REF!)),IF(K102="2_familj",IF(AB102=_xludf.XLOOKUP(W102,#REF!,#REF!),"",_xludf.XLOOKUP(W102,#REF!,#REF!)),""))</f>
        <v>#REF!</v>
      </c>
    </row>
    <row r="103" spans="1:29" ht="13.5" customHeight="1">
      <c r="A103" s="37"/>
      <c r="B103" s="37"/>
      <c r="C103" s="37"/>
      <c r="D103" s="48"/>
      <c r="E103" s="40" t="s">
        <v>344</v>
      </c>
      <c r="F103" s="41" t="s">
        <v>345</v>
      </c>
      <c r="G103" s="41" t="s">
        <v>346</v>
      </c>
      <c r="H103" s="49"/>
      <c r="K103" s="29" t="e">
        <f t="shared" si="19"/>
        <v>#REF!</v>
      </c>
      <c r="L103" s="30">
        <v>1</v>
      </c>
      <c r="M103" s="19" t="e">
        <f t="shared" si="49"/>
        <v>#REF!</v>
      </c>
      <c r="N103" s="29">
        <v>2</v>
      </c>
      <c r="O103" s="19" t="e">
        <f t="shared" si="25"/>
        <v>#REF!</v>
      </c>
      <c r="P103" s="30">
        <v>2</v>
      </c>
      <c r="Q103" s="19" t="str">
        <f t="shared" si="50"/>
        <v>Coturnix</v>
      </c>
      <c r="R103" s="19" t="e">
        <f t="shared" si="51"/>
        <v>#REF!</v>
      </c>
      <c r="S103" s="30">
        <v>28</v>
      </c>
      <c r="T103" s="19" t="str">
        <f t="shared" si="20"/>
        <v>Coturnix coturnix</v>
      </c>
      <c r="U103" s="29" t="s">
        <v>344</v>
      </c>
      <c r="V103" s="19" t="e">
        <f t="array" aca="1" ref="V103" ca="1">_xludf.XLOOKUP(U103,#REF!,#REF!)</f>
        <v>#NAME?</v>
      </c>
      <c r="W103" s="29">
        <v>1504</v>
      </c>
      <c r="X103" s="3" t="str">
        <f t="shared" si="48"/>
        <v/>
      </c>
      <c r="Y103" s="2" t="e">
        <f t="shared" si="21"/>
        <v>#REF!</v>
      </c>
      <c r="Z103" s="2" t="e">
        <f t="shared" si="22"/>
        <v>#REF!</v>
      </c>
      <c r="AA103" s="2" t="e">
        <f t="shared" si="23"/>
        <v>#REF!</v>
      </c>
      <c r="AB103" s="20" t="str">
        <f t="shared" si="24"/>
        <v>Common Quail</v>
      </c>
      <c r="AC103" s="2" t="e">
        <f t="array" ref="AC103">IF(K103="3_art",IF(AB103=_xludf.XLOOKUP(W103,#REF!,#REF!),"",_xludf.XLOOKUP(W103,#REF!,#REF!)),IF(K103="2_familj",IF(AB103=_xludf.XLOOKUP(W103,#REF!,#REF!),"",_xludf.XLOOKUP(W103,#REF!,#REF!)),""))</f>
        <v>#REF!</v>
      </c>
    </row>
    <row r="104" spans="1:29" ht="13.5" customHeight="1">
      <c r="A104" s="37"/>
      <c r="B104" s="38" t="s">
        <v>36</v>
      </c>
      <c r="C104" s="38" t="s">
        <v>37</v>
      </c>
      <c r="D104" s="51"/>
      <c r="E104" s="44" t="s">
        <v>347</v>
      </c>
      <c r="F104" s="45" t="s">
        <v>348</v>
      </c>
      <c r="G104" s="45" t="s">
        <v>349</v>
      </c>
      <c r="H104" s="60"/>
      <c r="K104" s="29" t="e">
        <f t="shared" si="19"/>
        <v>#REF!</v>
      </c>
      <c r="L104" s="30">
        <v>1</v>
      </c>
      <c r="M104" s="19" t="e">
        <f t="shared" si="49"/>
        <v>#REF!</v>
      </c>
      <c r="N104" s="29">
        <v>2</v>
      </c>
      <c r="O104" s="19" t="e">
        <f t="shared" si="25"/>
        <v>#REF!</v>
      </c>
      <c r="P104" s="30">
        <v>2</v>
      </c>
      <c r="Q104" s="19" t="str">
        <f t="shared" si="50"/>
        <v>Coturnix</v>
      </c>
      <c r="R104" s="19" t="e">
        <f t="shared" si="51"/>
        <v>#REF!</v>
      </c>
      <c r="S104" s="30">
        <v>28</v>
      </c>
      <c r="T104" s="19" t="str">
        <f t="shared" si="20"/>
        <v>Coturnix coturnix coturnix</v>
      </c>
      <c r="U104" s="29" t="s">
        <v>350</v>
      </c>
      <c r="V104" s="19" t="e">
        <f t="array" aca="1" ref="V104" ca="1">_xludf.XLOOKUP(U104,#REF!,#REF!)</f>
        <v>#NAME?</v>
      </c>
      <c r="W104" s="29">
        <v>1505</v>
      </c>
      <c r="X104" s="3" t="str">
        <f t="shared" si="48"/>
        <v/>
      </c>
      <c r="Y104" s="2" t="e">
        <f t="shared" si="21"/>
        <v>#REF!</v>
      </c>
      <c r="Z104" s="2" t="e">
        <f t="shared" si="22"/>
        <v>#REF!</v>
      </c>
      <c r="AA104" s="2" t="e">
        <f t="shared" si="23"/>
        <v>#REF!</v>
      </c>
      <c r="AB104" s="20" t="str">
        <f t="shared" si="24"/>
        <v xml:space="preserve">   Eurasian Quail*</v>
      </c>
      <c r="AC104" s="2" t="e">
        <f t="array" ref="AC104">IF(K104="3_art",IF(AB104=_xludf.XLOOKUP(W104,#REF!,#REF!),"",_xludf.XLOOKUP(W104,#REF!,#REF!)),IF(K104="2_familj",IF(AB104=_xludf.XLOOKUP(W104,#REF!,#REF!),"",_xludf.XLOOKUP(W104,#REF!,#REF!)),""))</f>
        <v>#REF!</v>
      </c>
    </row>
    <row r="105" spans="1:29" ht="21" customHeight="1">
      <c r="A105" s="22"/>
      <c r="B105" s="22"/>
      <c r="C105" s="23"/>
      <c r="D105" s="24" t="s">
        <v>21</v>
      </c>
      <c r="E105" s="25" t="s">
        <v>351</v>
      </c>
      <c r="F105" s="26" t="s">
        <v>352</v>
      </c>
      <c r="G105" s="27"/>
      <c r="H105" s="27"/>
      <c r="I105" s="28"/>
      <c r="J105" s="28"/>
      <c r="K105" s="29" t="e">
        <f t="shared" si="19"/>
        <v>#REF!</v>
      </c>
      <c r="L105" s="30">
        <v>1</v>
      </c>
      <c r="M105" s="19" t="e">
        <f t="shared" si="49"/>
        <v>#REF!</v>
      </c>
      <c r="N105" s="29">
        <v>3</v>
      </c>
      <c r="O105" s="19" t="e">
        <f t="shared" si="25"/>
        <v>#REF!</v>
      </c>
      <c r="P105" s="32">
        <v>2</v>
      </c>
      <c r="Q105" s="19" t="str">
        <f t="shared" si="50"/>
        <v>Coturnix</v>
      </c>
      <c r="R105" s="19" t="e">
        <f t="shared" si="51"/>
        <v>#REF!</v>
      </c>
      <c r="S105" s="29">
        <v>28</v>
      </c>
      <c r="T105" s="19" t="str">
        <f t="shared" si="20"/>
        <v>PODICIPEDIFORMES</v>
      </c>
      <c r="U105" s="29" t="s">
        <v>351</v>
      </c>
      <c r="V105" s="19" t="e">
        <f t="array" aca="1" ref="V105" ca="1">_xludf.XLOOKUP(U105,#REF!,#REF!)</f>
        <v>#NAME?</v>
      </c>
      <c r="W105" s="29">
        <v>1626</v>
      </c>
      <c r="X105" s="3" t="str">
        <f t="shared" si="48"/>
        <v/>
      </c>
      <c r="Y105" s="2" t="e">
        <f t="shared" si="21"/>
        <v>#REF!</v>
      </c>
      <c r="Z105" s="20" t="e">
        <f t="shared" si="22"/>
        <v>#REF!</v>
      </c>
      <c r="AA105" s="2" t="e">
        <f t="shared" si="23"/>
        <v>#REF!</v>
      </c>
      <c r="AB105" s="2">
        <f t="shared" si="24"/>
        <v>0</v>
      </c>
      <c r="AC105" s="2" t="e">
        <f t="array" ref="AC105">IF(K105="3_art",IF(AB105=_xludf.XLOOKUP(W105,#REF!,#REF!),"",_xludf.XLOOKUP(W105,#REF!,#REF!)),IF(K105="2_familj",IF(AB105=_xludf.XLOOKUP(W105,#REF!,#REF!),"",_xludf.XLOOKUP(W105,#REF!,#REF!)),""))</f>
        <v>#REF!</v>
      </c>
    </row>
    <row r="106" spans="1:29" ht="13.5" customHeight="1">
      <c r="A106" s="33"/>
      <c r="B106" s="33"/>
      <c r="C106" s="33"/>
      <c r="D106" s="34" t="s">
        <v>21</v>
      </c>
      <c r="E106" s="35" t="s">
        <v>353</v>
      </c>
      <c r="F106" s="36" t="s">
        <v>354</v>
      </c>
      <c r="G106" s="36" t="s">
        <v>355</v>
      </c>
      <c r="H106" s="33"/>
      <c r="K106" s="29" t="e">
        <f t="shared" si="19"/>
        <v>#REF!</v>
      </c>
      <c r="L106" s="30">
        <v>1</v>
      </c>
      <c r="M106" s="19" t="e">
        <f t="shared" si="49"/>
        <v>#REF!</v>
      </c>
      <c r="N106" s="29">
        <v>3</v>
      </c>
      <c r="O106" s="19" t="e">
        <f t="shared" si="25"/>
        <v>#REF!</v>
      </c>
      <c r="P106" s="30">
        <v>3</v>
      </c>
      <c r="Q106" s="19" t="str">
        <f t="shared" si="50"/>
        <v>Coturnix</v>
      </c>
      <c r="R106" s="19" t="e">
        <f t="shared" si="51"/>
        <v>#REF!</v>
      </c>
      <c r="S106" s="30">
        <v>28</v>
      </c>
      <c r="T106" s="19" t="str">
        <f t="shared" si="20"/>
        <v>Podicipedidae</v>
      </c>
      <c r="U106" s="29" t="s">
        <v>353</v>
      </c>
      <c r="V106" s="19" t="e">
        <f t="array" aca="1" ref="V106" ca="1">_xludf.XLOOKUP(U106,#REF!,#REF!)</f>
        <v>#NAME?</v>
      </c>
      <c r="W106" s="29">
        <v>1627</v>
      </c>
      <c r="X106" s="3" t="str">
        <f t="shared" si="48"/>
        <v/>
      </c>
      <c r="Y106" s="2" t="e">
        <f t="shared" si="21"/>
        <v>#REF!</v>
      </c>
      <c r="Z106" s="20" t="e">
        <f t="shared" si="22"/>
        <v>#REF!</v>
      </c>
      <c r="AA106" s="2" t="e">
        <f t="shared" si="23"/>
        <v>#REF!</v>
      </c>
      <c r="AB106" s="20" t="str">
        <f t="shared" si="24"/>
        <v>Grebes</v>
      </c>
      <c r="AC106" s="2" t="e">
        <f t="array" ref="AC106">IF(K106="3_art",IF(AB106=_xludf.XLOOKUP(W106,#REF!,#REF!),"",_xludf.XLOOKUP(W106,#REF!,#REF!)),IF(K106="2_familj",IF(AB106=_xludf.XLOOKUP(W106,#REF!,#REF!),"",_xludf.XLOOKUP(W106,#REF!,#REF!)),""))</f>
        <v>#REF!</v>
      </c>
    </row>
    <row r="107" spans="1:29" ht="13.5" customHeight="1">
      <c r="A107" s="37"/>
      <c r="B107" s="37"/>
      <c r="C107" s="37"/>
      <c r="D107" s="48"/>
      <c r="E107" s="40" t="s">
        <v>356</v>
      </c>
      <c r="F107" s="41" t="s">
        <v>357</v>
      </c>
      <c r="G107" s="41" t="s">
        <v>358</v>
      </c>
      <c r="H107" s="49"/>
      <c r="K107" s="29" t="e">
        <f t="shared" si="19"/>
        <v>#REF!</v>
      </c>
      <c r="L107" s="30">
        <v>1</v>
      </c>
      <c r="M107" s="19" t="e">
        <f t="shared" si="49"/>
        <v>#REF!</v>
      </c>
      <c r="N107" s="29">
        <v>3</v>
      </c>
      <c r="O107" s="19" t="e">
        <f t="shared" si="25"/>
        <v>#REF!</v>
      </c>
      <c r="P107" s="30">
        <v>3</v>
      </c>
      <c r="Q107" s="19" t="str">
        <f t="shared" si="50"/>
        <v>Tachybaptus</v>
      </c>
      <c r="R107" s="19" t="e">
        <f t="shared" si="51"/>
        <v>#REF!</v>
      </c>
      <c r="S107" s="30">
        <v>29</v>
      </c>
      <c r="T107" s="19" t="str">
        <f t="shared" si="20"/>
        <v>Tachybaptus ruficollis</v>
      </c>
      <c r="U107" s="29" t="s">
        <v>356</v>
      </c>
      <c r="V107" s="19" t="e">
        <f t="array" aca="1" ref="V107" ca="1">_xludf.XLOOKUP(U107,#REF!,#REF!)</f>
        <v>#NAME?</v>
      </c>
      <c r="W107" s="29">
        <v>1636</v>
      </c>
      <c r="X107" s="3" t="str">
        <f t="shared" si="48"/>
        <v/>
      </c>
      <c r="Y107" s="2" t="e">
        <f t="shared" si="21"/>
        <v>#REF!</v>
      </c>
      <c r="Z107" s="2" t="e">
        <f t="shared" si="22"/>
        <v>#REF!</v>
      </c>
      <c r="AA107" s="2" t="e">
        <f t="shared" si="23"/>
        <v>#REF!</v>
      </c>
      <c r="AB107" s="20" t="str">
        <f t="shared" si="24"/>
        <v>Little Grebe</v>
      </c>
      <c r="AC107" s="2" t="e">
        <f t="array" ref="AC107">IF(K107="3_art",IF(AB107=_xludf.XLOOKUP(W107,#REF!,#REF!),"",_xludf.XLOOKUP(W107,#REF!,#REF!)),IF(K107="2_familj",IF(AB107=_xludf.XLOOKUP(W107,#REF!,#REF!),"",_xludf.XLOOKUP(W107,#REF!,#REF!)),""))</f>
        <v>#REF!</v>
      </c>
    </row>
    <row r="108" spans="1:29" ht="13.5" customHeight="1">
      <c r="A108" s="37"/>
      <c r="B108" s="38" t="s">
        <v>36</v>
      </c>
      <c r="C108" s="38" t="s">
        <v>37</v>
      </c>
      <c r="D108" s="51"/>
      <c r="E108" s="44" t="s">
        <v>359</v>
      </c>
      <c r="F108" s="45" t="s">
        <v>360</v>
      </c>
      <c r="G108" s="45" t="s">
        <v>361</v>
      </c>
      <c r="H108" s="49"/>
      <c r="K108" s="29" t="e">
        <f t="shared" si="19"/>
        <v>#REF!</v>
      </c>
      <c r="L108" s="30">
        <v>1</v>
      </c>
      <c r="M108" s="19" t="e">
        <f t="shared" si="49"/>
        <v>#REF!</v>
      </c>
      <c r="N108" s="29">
        <v>3</v>
      </c>
      <c r="O108" s="19" t="e">
        <f t="shared" si="25"/>
        <v>#REF!</v>
      </c>
      <c r="P108" s="30">
        <v>3</v>
      </c>
      <c r="Q108" s="19" t="str">
        <f t="shared" si="50"/>
        <v>Tachybaptus</v>
      </c>
      <c r="R108" s="19" t="e">
        <f t="shared" si="51"/>
        <v>#REF!</v>
      </c>
      <c r="S108" s="30">
        <v>29</v>
      </c>
      <c r="T108" s="19" t="str">
        <f t="shared" si="20"/>
        <v>Tachybaptus ruficollis ruficollis</v>
      </c>
      <c r="U108" s="29" t="s">
        <v>362</v>
      </c>
      <c r="V108" s="19" t="e">
        <f t="array" aca="1" ref="V108" ca="1">_xludf.XLOOKUP(U108,#REF!,#REF!)</f>
        <v>#NAME?</v>
      </c>
      <c r="W108" s="29">
        <v>1637</v>
      </c>
      <c r="X108" s="3" t="str">
        <f t="shared" si="48"/>
        <v/>
      </c>
      <c r="Y108" s="2" t="e">
        <f t="shared" si="21"/>
        <v>#REF!</v>
      </c>
      <c r="Z108" s="2" t="e">
        <f t="shared" si="22"/>
        <v>#REF!</v>
      </c>
      <c r="AA108" s="2" t="e">
        <f t="shared" si="23"/>
        <v>#REF!</v>
      </c>
      <c r="AB108" s="20" t="str">
        <f t="shared" si="24"/>
        <v xml:space="preserve">   European Little Grebe</v>
      </c>
      <c r="AC108" s="2" t="e">
        <f t="array" ref="AC108">IF(K108="3_art",IF(AB108=_xludf.XLOOKUP(W108,#REF!,#REF!),"",_xludf.XLOOKUP(W108,#REF!,#REF!)),IF(K108="2_familj",IF(AB108=_xludf.XLOOKUP(W108,#REF!,#REF!),"",_xludf.XLOOKUP(W108,#REF!,#REF!)),""))</f>
        <v>#REF!</v>
      </c>
    </row>
    <row r="109" spans="1:29" ht="13.5" customHeight="1">
      <c r="A109" s="37"/>
      <c r="B109" s="37"/>
      <c r="C109" s="37"/>
      <c r="D109" s="48"/>
      <c r="E109" s="40" t="s">
        <v>363</v>
      </c>
      <c r="F109" s="41" t="s">
        <v>364</v>
      </c>
      <c r="G109" s="41" t="s">
        <v>365</v>
      </c>
      <c r="H109" s="49"/>
      <c r="K109" s="29" t="e">
        <f t="shared" si="19"/>
        <v>#REF!</v>
      </c>
      <c r="L109" s="30">
        <v>1</v>
      </c>
      <c r="M109" s="19" t="e">
        <f t="shared" si="49"/>
        <v>#REF!</v>
      </c>
      <c r="N109" s="29">
        <v>3</v>
      </c>
      <c r="O109" s="19" t="e">
        <f t="shared" si="25"/>
        <v>#REF!</v>
      </c>
      <c r="P109" s="30">
        <v>3</v>
      </c>
      <c r="Q109" s="19" t="str">
        <f t="shared" si="50"/>
        <v>Podiceps</v>
      </c>
      <c r="R109" s="19" t="e">
        <f t="shared" si="51"/>
        <v>#REF!</v>
      </c>
      <c r="S109" s="30">
        <v>30</v>
      </c>
      <c r="T109" s="19" t="str">
        <f t="shared" si="20"/>
        <v>Podiceps auritus</v>
      </c>
      <c r="U109" s="29" t="s">
        <v>363</v>
      </c>
      <c r="V109" s="19" t="e">
        <f t="array" aca="1" ref="V109" ca="1">_xludf.XLOOKUP(U109,#REF!,#REF!)</f>
        <v>#NAME?</v>
      </c>
      <c r="W109" s="29">
        <v>1674</v>
      </c>
      <c r="X109" s="3" t="str">
        <f t="shared" si="48"/>
        <v/>
      </c>
      <c r="Y109" s="2" t="e">
        <f t="shared" si="21"/>
        <v>#REF!</v>
      </c>
      <c r="Z109" s="2" t="e">
        <f t="shared" si="22"/>
        <v>#REF!</v>
      </c>
      <c r="AA109" s="2" t="e">
        <f t="shared" si="23"/>
        <v>#REF!</v>
      </c>
      <c r="AB109" s="20" t="str">
        <f t="shared" si="24"/>
        <v>Horned Grebe</v>
      </c>
      <c r="AC109" s="2" t="e">
        <f t="array" ref="AC109">IF(K109="3_art",IF(AB109=_xludf.XLOOKUP(W109,#REF!,#REF!),"",_xludf.XLOOKUP(W109,#REF!,#REF!)),IF(K109="2_familj",IF(AB109=_xludf.XLOOKUP(W109,#REF!,#REF!),"",_xludf.XLOOKUP(W109,#REF!,#REF!)),""))</f>
        <v>#REF!</v>
      </c>
    </row>
    <row r="110" spans="1:29" ht="13.5" customHeight="1">
      <c r="A110" s="37"/>
      <c r="B110" s="38" t="s">
        <v>36</v>
      </c>
      <c r="C110" s="38" t="s">
        <v>37</v>
      </c>
      <c r="D110" s="51"/>
      <c r="E110" s="44" t="s">
        <v>366</v>
      </c>
      <c r="F110" s="45" t="s">
        <v>367</v>
      </c>
      <c r="G110" s="63" t="s">
        <v>368</v>
      </c>
      <c r="H110" s="49"/>
      <c r="K110" s="29" t="e">
        <f t="shared" si="19"/>
        <v>#REF!</v>
      </c>
      <c r="L110" s="30">
        <v>1</v>
      </c>
      <c r="M110" s="19" t="e">
        <f t="shared" si="49"/>
        <v>#REF!</v>
      </c>
      <c r="N110" s="29">
        <v>3</v>
      </c>
      <c r="O110" s="19" t="e">
        <f t="shared" si="25"/>
        <v>#REF!</v>
      </c>
      <c r="P110" s="30">
        <v>3</v>
      </c>
      <c r="Q110" s="19" t="str">
        <f t="shared" si="50"/>
        <v>Podiceps</v>
      </c>
      <c r="R110" s="19" t="e">
        <f t="shared" si="51"/>
        <v>#REF!</v>
      </c>
      <c r="S110" s="30">
        <v>30</v>
      </c>
      <c r="T110" s="19" t="str">
        <f t="shared" si="20"/>
        <v>Podiceps auritus auritus</v>
      </c>
      <c r="U110" s="29" t="s">
        <v>369</v>
      </c>
      <c r="V110" s="19" t="e">
        <f t="array" aca="1" ref="V110" ca="1">_xludf.XLOOKUP(U110,#REF!,#REF!)</f>
        <v>#NAME?</v>
      </c>
      <c r="W110" s="29">
        <v>1675</v>
      </c>
      <c r="X110" s="3" t="str">
        <f t="shared" si="48"/>
        <v/>
      </c>
      <c r="Y110" s="2" t="e">
        <f t="shared" si="21"/>
        <v>#REF!</v>
      </c>
      <c r="Z110" s="2" t="e">
        <f t="shared" si="22"/>
        <v>#REF!</v>
      </c>
      <c r="AA110" s="2" t="e">
        <f t="shared" si="23"/>
        <v>#REF!</v>
      </c>
      <c r="AB110" s="20" t="str">
        <f t="shared" si="24"/>
        <v xml:space="preserve">   Slavonian Grebe</v>
      </c>
      <c r="AC110" s="2" t="e">
        <f t="array" ref="AC110">IF(K110="3_art",IF(AB110=_xludf.XLOOKUP(W110,#REF!,#REF!),"",_xludf.XLOOKUP(W110,#REF!,#REF!)),IF(K110="2_familj",IF(AB110=_xludf.XLOOKUP(W110,#REF!,#REF!),"",_xludf.XLOOKUP(W110,#REF!,#REF!)),""))</f>
        <v>#REF!</v>
      </c>
    </row>
    <row r="111" spans="1:29" ht="13.5" customHeight="1">
      <c r="A111" s="37"/>
      <c r="B111" s="37"/>
      <c r="C111" s="37"/>
      <c r="D111" s="48"/>
      <c r="E111" s="40" t="s">
        <v>370</v>
      </c>
      <c r="F111" s="41" t="s">
        <v>371</v>
      </c>
      <c r="G111" s="41" t="s">
        <v>372</v>
      </c>
      <c r="H111" s="49"/>
      <c r="K111" s="29" t="e">
        <f t="shared" si="19"/>
        <v>#REF!</v>
      </c>
      <c r="L111" s="30">
        <v>1</v>
      </c>
      <c r="M111" s="19" t="e">
        <f t="shared" si="49"/>
        <v>#REF!</v>
      </c>
      <c r="N111" s="29">
        <v>3</v>
      </c>
      <c r="O111" s="19" t="e">
        <f t="shared" si="25"/>
        <v>#REF!</v>
      </c>
      <c r="P111" s="30">
        <v>3</v>
      </c>
      <c r="Q111" s="19" t="str">
        <f t="shared" si="50"/>
        <v>Podiceps</v>
      </c>
      <c r="R111" s="19" t="e">
        <f t="shared" si="51"/>
        <v>#REF!</v>
      </c>
      <c r="S111" s="30">
        <v>30</v>
      </c>
      <c r="T111" s="19" t="str">
        <f t="shared" si="20"/>
        <v>Podiceps grisegena</v>
      </c>
      <c r="U111" s="29" t="s">
        <v>370</v>
      </c>
      <c r="V111" s="19" t="e">
        <f t="array" aca="1" ref="V111" ca="1">_xludf.XLOOKUP(U111,#REF!,#REF!)</f>
        <v>#NAME?</v>
      </c>
      <c r="W111" s="29">
        <v>1677</v>
      </c>
      <c r="X111" s="3" t="str">
        <f t="shared" si="48"/>
        <v/>
      </c>
      <c r="Y111" s="2" t="e">
        <f t="shared" si="21"/>
        <v>#REF!</v>
      </c>
      <c r="Z111" s="2" t="e">
        <f t="shared" si="22"/>
        <v>#REF!</v>
      </c>
      <c r="AA111" s="2" t="e">
        <f t="shared" si="23"/>
        <v>#REF!</v>
      </c>
      <c r="AB111" s="20" t="str">
        <f t="shared" si="24"/>
        <v>Red-necked Grebe</v>
      </c>
      <c r="AC111" s="2" t="e">
        <f t="array" ref="AC111">IF(K111="3_art",IF(AB111=_xludf.XLOOKUP(W111,#REF!,#REF!),"",_xludf.XLOOKUP(W111,#REF!,#REF!)),IF(K111="2_familj",IF(AB111=_xludf.XLOOKUP(W111,#REF!,#REF!),"",_xludf.XLOOKUP(W111,#REF!,#REF!)),""))</f>
        <v>#REF!</v>
      </c>
    </row>
    <row r="112" spans="1:29" ht="13.5" customHeight="1">
      <c r="A112" s="37"/>
      <c r="B112" s="38" t="s">
        <v>36</v>
      </c>
      <c r="C112" s="38" t="s">
        <v>37</v>
      </c>
      <c r="D112" s="51"/>
      <c r="E112" s="44" t="s">
        <v>373</v>
      </c>
      <c r="F112" s="45" t="s">
        <v>374</v>
      </c>
      <c r="G112" s="63" t="s">
        <v>375</v>
      </c>
      <c r="H112" s="49"/>
      <c r="K112" s="29" t="e">
        <f t="shared" si="19"/>
        <v>#REF!</v>
      </c>
      <c r="L112" s="30">
        <v>1</v>
      </c>
      <c r="M112" s="19" t="e">
        <f t="shared" si="49"/>
        <v>#REF!</v>
      </c>
      <c r="N112" s="29">
        <v>3</v>
      </c>
      <c r="O112" s="19" t="e">
        <f t="shared" si="25"/>
        <v>#REF!</v>
      </c>
      <c r="P112" s="30">
        <v>3</v>
      </c>
      <c r="Q112" s="19" t="str">
        <f t="shared" si="50"/>
        <v>Podiceps</v>
      </c>
      <c r="R112" s="19" t="e">
        <f t="shared" si="51"/>
        <v>#REF!</v>
      </c>
      <c r="S112" s="30">
        <v>30</v>
      </c>
      <c r="T112" s="19" t="str">
        <f t="shared" si="20"/>
        <v>Podiceps grisegena grisegena</v>
      </c>
      <c r="U112" s="29" t="s">
        <v>376</v>
      </c>
      <c r="V112" s="19" t="e">
        <f t="array" aca="1" ref="V112" ca="1">_xludf.XLOOKUP(U112,#REF!,#REF!)</f>
        <v>#NAME?</v>
      </c>
      <c r="W112" s="29">
        <v>1678</v>
      </c>
      <c r="X112" s="3" t="str">
        <f t="shared" si="48"/>
        <v/>
      </c>
      <c r="Y112" s="2" t="e">
        <f t="shared" si="21"/>
        <v>#REF!</v>
      </c>
      <c r="Z112" s="2" t="e">
        <f t="shared" si="22"/>
        <v>#REF!</v>
      </c>
      <c r="AA112" s="2" t="e">
        <f t="shared" si="23"/>
        <v>#REF!</v>
      </c>
      <c r="AB112" s="20" t="str">
        <f t="shared" si="24"/>
        <v xml:space="preserve">   Western Pal. Red-necked Grebe</v>
      </c>
      <c r="AC112" s="2" t="e">
        <f t="array" ref="AC112">IF(K112="3_art",IF(AB112=_xludf.XLOOKUP(W112,#REF!,#REF!),"",_xludf.XLOOKUP(W112,#REF!,#REF!)),IF(K112="2_familj",IF(AB112=_xludf.XLOOKUP(W112,#REF!,#REF!),"",_xludf.XLOOKUP(W112,#REF!,#REF!)),""))</f>
        <v>#REF!</v>
      </c>
    </row>
    <row r="113" spans="1:29" ht="13.5" customHeight="1">
      <c r="A113" s="38" t="s">
        <v>84</v>
      </c>
      <c r="B113" s="38" t="s">
        <v>164</v>
      </c>
      <c r="C113" s="38" t="s">
        <v>31</v>
      </c>
      <c r="D113" s="72" t="s">
        <v>377</v>
      </c>
      <c r="E113" s="65" t="s">
        <v>378</v>
      </c>
      <c r="F113" s="45" t="s">
        <v>379</v>
      </c>
      <c r="G113" s="45" t="s">
        <v>380</v>
      </c>
      <c r="H113" s="49"/>
      <c r="K113" s="29" t="e">
        <f t="shared" si="19"/>
        <v>#REF!</v>
      </c>
      <c r="L113" s="30">
        <v>1</v>
      </c>
      <c r="M113" s="19" t="e">
        <f t="shared" si="49"/>
        <v>#REF!</v>
      </c>
      <c r="N113" s="29">
        <v>3</v>
      </c>
      <c r="O113" s="19" t="e">
        <f t="shared" si="25"/>
        <v>#REF!</v>
      </c>
      <c r="P113" s="30">
        <v>3</v>
      </c>
      <c r="Q113" s="19" t="str">
        <f t="shared" si="50"/>
        <v>Podiceps</v>
      </c>
      <c r="R113" s="19" t="e">
        <f t="shared" si="51"/>
        <v>#REF!</v>
      </c>
      <c r="S113" s="30">
        <v>30</v>
      </c>
      <c r="T113" s="19" t="str">
        <f t="shared" si="20"/>
        <v>Podiceps grisegena holbollii</v>
      </c>
      <c r="U113" s="29" t="s">
        <v>381</v>
      </c>
      <c r="V113" s="19" t="e">
        <f t="array" aca="1" ref="V113" ca="1">_xludf.XLOOKUP(U113,#REF!,#REF!)</f>
        <v>#NAME?</v>
      </c>
      <c r="W113" s="29">
        <v>1679</v>
      </c>
      <c r="X113" s="3" t="str">
        <f t="shared" si="48"/>
        <v/>
      </c>
      <c r="Y113" s="2" t="e">
        <f t="shared" si="21"/>
        <v>#REF!</v>
      </c>
      <c r="Z113" s="2" t="e">
        <f t="shared" si="22"/>
        <v>#REF!</v>
      </c>
      <c r="AA113" s="2" t="e">
        <f t="shared" si="23"/>
        <v>#REF!</v>
      </c>
      <c r="AB113" s="20" t="str">
        <f t="shared" si="24"/>
        <v xml:space="preserve">   American Red-necked Grebe</v>
      </c>
      <c r="AC113" s="2" t="e">
        <f t="array" ref="AC113">IF(K113="3_art",IF(AB113=_xludf.XLOOKUP(W113,#REF!,#REF!),"",_xludf.XLOOKUP(W113,#REF!,#REF!)),IF(K113="2_familj",IF(AB113=_xludf.XLOOKUP(W113,#REF!,#REF!),"",_xludf.XLOOKUP(W113,#REF!,#REF!)),""))</f>
        <v>#REF!</v>
      </c>
    </row>
    <row r="114" spans="1:29" ht="13.5" customHeight="1">
      <c r="A114" s="37"/>
      <c r="B114" s="37"/>
      <c r="C114" s="37"/>
      <c r="D114" s="48"/>
      <c r="E114" s="40" t="s">
        <v>382</v>
      </c>
      <c r="F114" s="41" t="s">
        <v>383</v>
      </c>
      <c r="G114" s="41" t="s">
        <v>384</v>
      </c>
      <c r="H114" s="49"/>
      <c r="K114" s="29" t="e">
        <f t="shared" si="19"/>
        <v>#REF!</v>
      </c>
      <c r="L114" s="30">
        <v>1</v>
      </c>
      <c r="M114" s="19" t="e">
        <f t="shared" si="49"/>
        <v>#REF!</v>
      </c>
      <c r="N114" s="29">
        <v>3</v>
      </c>
      <c r="O114" s="19" t="e">
        <f t="shared" si="25"/>
        <v>#REF!</v>
      </c>
      <c r="P114" s="30">
        <v>3</v>
      </c>
      <c r="Q114" s="19" t="str">
        <f t="shared" si="50"/>
        <v>Podiceps</v>
      </c>
      <c r="R114" s="19" t="e">
        <f t="shared" si="51"/>
        <v>#REF!</v>
      </c>
      <c r="S114" s="30">
        <v>30</v>
      </c>
      <c r="T114" s="19" t="str">
        <f t="shared" si="20"/>
        <v>Podiceps cristatus</v>
      </c>
      <c r="U114" s="29" t="s">
        <v>382</v>
      </c>
      <c r="V114" s="19" t="e">
        <f t="array" aca="1" ref="V114" ca="1">_xludf.XLOOKUP(U114,#REF!,#REF!)</f>
        <v>#NAME?</v>
      </c>
      <c r="W114" s="29">
        <v>1680</v>
      </c>
      <c r="X114" s="3" t="str">
        <f t="shared" si="48"/>
        <v/>
      </c>
      <c r="Y114" s="2" t="e">
        <f t="shared" si="21"/>
        <v>#REF!</v>
      </c>
      <c r="Z114" s="2" t="e">
        <f t="shared" si="22"/>
        <v>#REF!</v>
      </c>
      <c r="AA114" s="2" t="e">
        <f t="shared" si="23"/>
        <v>#REF!</v>
      </c>
      <c r="AB114" s="20" t="str">
        <f t="shared" si="24"/>
        <v>Great Crested Grebe</v>
      </c>
      <c r="AC114" s="2" t="e">
        <f t="array" ref="AC114">IF(K114="3_art",IF(AB114=_xludf.XLOOKUP(W114,#REF!,#REF!),"",_xludf.XLOOKUP(W114,#REF!,#REF!)),IF(K114="2_familj",IF(AB114=_xludf.XLOOKUP(W114,#REF!,#REF!),"",_xludf.XLOOKUP(W114,#REF!,#REF!)),""))</f>
        <v>#REF!</v>
      </c>
    </row>
    <row r="115" spans="1:29" ht="13.5" customHeight="1">
      <c r="A115" s="37"/>
      <c r="B115" s="38" t="s">
        <v>36</v>
      </c>
      <c r="C115" s="38" t="s">
        <v>37</v>
      </c>
      <c r="D115" s="51"/>
      <c r="E115" s="44" t="s">
        <v>385</v>
      </c>
      <c r="F115" s="45" t="s">
        <v>386</v>
      </c>
      <c r="G115" s="63" t="s">
        <v>387</v>
      </c>
      <c r="H115" s="49"/>
      <c r="K115" s="29" t="e">
        <f t="shared" si="19"/>
        <v>#REF!</v>
      </c>
      <c r="L115" s="30">
        <v>1</v>
      </c>
      <c r="M115" s="19" t="e">
        <f t="shared" si="49"/>
        <v>#REF!</v>
      </c>
      <c r="N115" s="29">
        <v>3</v>
      </c>
      <c r="O115" s="19" t="e">
        <f t="shared" si="25"/>
        <v>#REF!</v>
      </c>
      <c r="P115" s="30">
        <v>3</v>
      </c>
      <c r="Q115" s="19" t="str">
        <f t="shared" si="50"/>
        <v>Podiceps</v>
      </c>
      <c r="R115" s="19" t="e">
        <f t="shared" si="51"/>
        <v>#REF!</v>
      </c>
      <c r="S115" s="30">
        <v>30</v>
      </c>
      <c r="T115" s="19" t="str">
        <f t="shared" si="20"/>
        <v>Podiceps cristatus cristatus</v>
      </c>
      <c r="U115" s="29" t="s">
        <v>388</v>
      </c>
      <c r="V115" s="19" t="e">
        <f t="array" aca="1" ref="V115" ca="1">_xludf.XLOOKUP(U115,#REF!,#REF!)</f>
        <v>#NAME?</v>
      </c>
      <c r="W115" s="29">
        <v>1681</v>
      </c>
      <c r="X115" s="3" t="str">
        <f t="shared" si="48"/>
        <v/>
      </c>
      <c r="Y115" s="2" t="e">
        <f t="shared" si="21"/>
        <v>#REF!</v>
      </c>
      <c r="Z115" s="2" t="e">
        <f t="shared" si="22"/>
        <v>#REF!</v>
      </c>
      <c r="AA115" s="2" t="e">
        <f t="shared" si="23"/>
        <v>#REF!</v>
      </c>
      <c r="AB115" s="20" t="str">
        <f t="shared" si="24"/>
        <v xml:space="preserve">   Eurasian Crested Grebe</v>
      </c>
      <c r="AC115" s="2" t="e">
        <f t="array" ref="AC115">IF(K115="3_art",IF(AB115=_xludf.XLOOKUP(W115,#REF!,#REF!),"",_xludf.XLOOKUP(W115,#REF!,#REF!)),IF(K115="2_familj",IF(AB115=_xludf.XLOOKUP(W115,#REF!,#REF!),"",_xludf.XLOOKUP(W115,#REF!,#REF!)),""))</f>
        <v>#REF!</v>
      </c>
    </row>
    <row r="116" spans="1:29" ht="13.5" customHeight="1">
      <c r="A116" s="37"/>
      <c r="B116" s="37"/>
      <c r="C116" s="37"/>
      <c r="D116" s="48"/>
      <c r="E116" s="40" t="s">
        <v>389</v>
      </c>
      <c r="F116" s="41" t="s">
        <v>390</v>
      </c>
      <c r="G116" s="41" t="s">
        <v>391</v>
      </c>
      <c r="H116" s="49"/>
      <c r="K116" s="29" t="e">
        <f t="shared" si="19"/>
        <v>#REF!</v>
      </c>
      <c r="L116" s="30">
        <v>1</v>
      </c>
      <c r="M116" s="19" t="e">
        <f t="shared" si="49"/>
        <v>#REF!</v>
      </c>
      <c r="N116" s="29">
        <v>3</v>
      </c>
      <c r="O116" s="19" t="e">
        <f t="shared" si="25"/>
        <v>#REF!</v>
      </c>
      <c r="P116" s="30">
        <v>3</v>
      </c>
      <c r="Q116" s="19" t="str">
        <f t="shared" si="50"/>
        <v>Podiceps</v>
      </c>
      <c r="R116" s="19" t="e">
        <f t="shared" si="51"/>
        <v>#REF!</v>
      </c>
      <c r="S116" s="30">
        <v>30</v>
      </c>
      <c r="T116" s="19" t="str">
        <f t="shared" si="20"/>
        <v>Podiceps nigricollis</v>
      </c>
      <c r="U116" s="29" t="s">
        <v>389</v>
      </c>
      <c r="V116" s="19" t="e">
        <f t="array" aca="1" ref="V116" ca="1">_xludf.XLOOKUP(U116,#REF!,#REF!)</f>
        <v>#NAME?</v>
      </c>
      <c r="W116" s="29">
        <v>1684</v>
      </c>
      <c r="X116" s="3" t="str">
        <f t="shared" si="48"/>
        <v/>
      </c>
      <c r="Y116" s="2" t="e">
        <f t="shared" si="21"/>
        <v>#REF!</v>
      </c>
      <c r="Z116" s="2" t="e">
        <f t="shared" si="22"/>
        <v>#REF!</v>
      </c>
      <c r="AA116" s="2" t="e">
        <f t="shared" si="23"/>
        <v>#REF!</v>
      </c>
      <c r="AB116" s="20" t="str">
        <f t="shared" si="24"/>
        <v>Black-necked Grebe</v>
      </c>
      <c r="AC116" s="2" t="e">
        <f t="array" ref="AC116">IF(K116="3_art",IF(AB116=_xludf.XLOOKUP(W116,#REF!,#REF!),"",_xludf.XLOOKUP(W116,#REF!,#REF!)),IF(K116="2_familj",IF(AB116=_xludf.XLOOKUP(W116,#REF!,#REF!),"",_xludf.XLOOKUP(W116,#REF!,#REF!)),""))</f>
        <v>#REF!</v>
      </c>
    </row>
    <row r="117" spans="1:29" ht="13.5" customHeight="1">
      <c r="A117" s="37"/>
      <c r="B117" s="38" t="s">
        <v>36</v>
      </c>
      <c r="C117" s="38" t="s">
        <v>37</v>
      </c>
      <c r="D117" s="51"/>
      <c r="E117" s="65" t="s">
        <v>392</v>
      </c>
      <c r="F117" s="45" t="s">
        <v>393</v>
      </c>
      <c r="G117" s="63" t="s">
        <v>394</v>
      </c>
      <c r="H117" s="49"/>
      <c r="K117" s="29" t="e">
        <f t="shared" si="19"/>
        <v>#REF!</v>
      </c>
      <c r="L117" s="30">
        <v>1</v>
      </c>
      <c r="M117" s="19" t="e">
        <f t="shared" si="49"/>
        <v>#REF!</v>
      </c>
      <c r="N117" s="29">
        <v>3</v>
      </c>
      <c r="O117" s="19" t="e">
        <f t="shared" si="25"/>
        <v>#REF!</v>
      </c>
      <c r="P117" s="30">
        <v>3</v>
      </c>
      <c r="Q117" s="19" t="str">
        <f t="shared" si="50"/>
        <v>Podiceps</v>
      </c>
      <c r="R117" s="19" t="e">
        <f t="shared" si="51"/>
        <v>#REF!</v>
      </c>
      <c r="S117" s="30">
        <v>30</v>
      </c>
      <c r="T117" s="19" t="str">
        <f t="shared" si="20"/>
        <v>Podiceps nigricollis nigricollis</v>
      </c>
      <c r="U117" s="29" t="s">
        <v>395</v>
      </c>
      <c r="V117" s="19" t="e">
        <f t="array" aca="1" ref="V117" ca="1">_xludf.XLOOKUP(U117,#REF!,#REF!)</f>
        <v>#NAME?</v>
      </c>
      <c r="W117" s="29">
        <v>1685</v>
      </c>
      <c r="X117" s="3" t="str">
        <f t="shared" si="48"/>
        <v/>
      </c>
      <c r="Y117" s="2" t="e">
        <f t="shared" si="21"/>
        <v>#REF!</v>
      </c>
      <c r="Z117" s="2" t="e">
        <f t="shared" si="22"/>
        <v>#REF!</v>
      </c>
      <c r="AA117" s="2" t="e">
        <f t="shared" si="23"/>
        <v>#REF!</v>
      </c>
      <c r="AB117" s="20" t="str">
        <f t="shared" si="24"/>
        <v xml:space="preserve">   Palearctic Black-necked Grebe</v>
      </c>
      <c r="AC117" s="2" t="e">
        <f t="array" ref="AC117">IF(K117="3_art",IF(AB117=_xludf.XLOOKUP(W117,#REF!,#REF!),"",_xludf.XLOOKUP(W117,#REF!,#REF!)),IF(K117="2_familj",IF(AB117=_xludf.XLOOKUP(W117,#REF!,#REF!),"",_xludf.XLOOKUP(W117,#REF!,#REF!)),""))</f>
        <v>#REF!</v>
      </c>
    </row>
    <row r="118" spans="1:29" ht="21" customHeight="1">
      <c r="A118" s="22"/>
      <c r="B118" s="22"/>
      <c r="C118" s="22"/>
      <c r="D118" s="24" t="s">
        <v>21</v>
      </c>
      <c r="E118" s="25" t="s">
        <v>396</v>
      </c>
      <c r="F118" s="26" t="s">
        <v>397</v>
      </c>
      <c r="G118" s="27"/>
      <c r="H118" s="27"/>
      <c r="I118" s="28"/>
      <c r="J118" s="28"/>
      <c r="K118" s="29" t="e">
        <f t="shared" si="19"/>
        <v>#REF!</v>
      </c>
      <c r="L118" s="30">
        <v>1</v>
      </c>
      <c r="M118" s="19" t="e">
        <f t="shared" si="49"/>
        <v>#REF!</v>
      </c>
      <c r="N118" s="29">
        <v>4</v>
      </c>
      <c r="O118" s="19" t="e">
        <f t="shared" si="25"/>
        <v>#REF!</v>
      </c>
      <c r="P118" s="32">
        <v>3</v>
      </c>
      <c r="Q118" s="19" t="str">
        <f t="shared" si="50"/>
        <v>Podiceps</v>
      </c>
      <c r="R118" s="19" t="e">
        <f t="shared" si="51"/>
        <v>#REF!</v>
      </c>
      <c r="S118" s="29">
        <v>30</v>
      </c>
      <c r="T118" s="19" t="str">
        <f t="shared" si="20"/>
        <v>OTIDIFORMES</v>
      </c>
      <c r="U118" s="29" t="s">
        <v>396</v>
      </c>
      <c r="V118" s="19" t="e">
        <f t="array" aca="1" ref="V118" ca="1">_xludf.XLOOKUP(U118,#REF!,#REF!)</f>
        <v>#NAME?</v>
      </c>
      <c r="W118" s="29">
        <v>1761</v>
      </c>
      <c r="X118" s="3" t="str">
        <f t="shared" si="48"/>
        <v/>
      </c>
      <c r="Y118" s="2" t="e">
        <f t="shared" si="21"/>
        <v>#REF!</v>
      </c>
      <c r="Z118" s="20" t="e">
        <f t="shared" si="22"/>
        <v>#REF!</v>
      </c>
      <c r="AA118" s="2" t="e">
        <f t="shared" si="23"/>
        <v>#REF!</v>
      </c>
      <c r="AB118" s="2">
        <f t="shared" si="24"/>
        <v>0</v>
      </c>
      <c r="AC118" s="2" t="e">
        <f t="array" ref="AC118">IF(K118="3_art",IF(AB118=_xludf.XLOOKUP(W118,#REF!,#REF!),"",_xludf.XLOOKUP(W118,#REF!,#REF!)),IF(K118="2_familj",IF(AB118=_xludf.XLOOKUP(W118,#REF!,#REF!),"",_xludf.XLOOKUP(W118,#REF!,#REF!)),""))</f>
        <v>#REF!</v>
      </c>
    </row>
    <row r="119" spans="1:29" ht="13.5" customHeight="1">
      <c r="A119" s="33"/>
      <c r="B119" s="33"/>
      <c r="C119" s="33"/>
      <c r="D119" s="34" t="s">
        <v>21</v>
      </c>
      <c r="E119" s="35" t="s">
        <v>398</v>
      </c>
      <c r="F119" s="36" t="s">
        <v>399</v>
      </c>
      <c r="G119" s="36" t="s">
        <v>400</v>
      </c>
      <c r="H119" s="33"/>
      <c r="K119" s="29" t="e">
        <f t="shared" si="19"/>
        <v>#REF!</v>
      </c>
      <c r="L119" s="30">
        <v>1</v>
      </c>
      <c r="M119" s="19" t="e">
        <f t="shared" si="49"/>
        <v>#REF!</v>
      </c>
      <c r="N119" s="29">
        <v>4</v>
      </c>
      <c r="O119" s="19" t="e">
        <f t="shared" si="25"/>
        <v>#REF!</v>
      </c>
      <c r="P119" s="30">
        <v>4</v>
      </c>
      <c r="Q119" s="19" t="str">
        <f t="shared" si="50"/>
        <v>Podiceps</v>
      </c>
      <c r="R119" s="19" t="e">
        <f t="shared" si="51"/>
        <v>#REF!</v>
      </c>
      <c r="S119" s="30">
        <v>30</v>
      </c>
      <c r="T119" s="19" t="str">
        <f t="shared" si="20"/>
        <v>Otididae</v>
      </c>
      <c r="U119" s="29" t="s">
        <v>398</v>
      </c>
      <c r="V119" s="19" t="e">
        <f t="array" aca="1" ref="V119" ca="1">_xludf.XLOOKUP(U119,#REF!,#REF!)</f>
        <v>#NAME?</v>
      </c>
      <c r="W119" s="29">
        <v>1762</v>
      </c>
      <c r="X119" s="3" t="str">
        <f t="shared" si="48"/>
        <v/>
      </c>
      <c r="Y119" s="2" t="e">
        <f t="shared" si="21"/>
        <v>#REF!</v>
      </c>
      <c r="Z119" s="20" t="e">
        <f t="shared" si="22"/>
        <v>#REF!</v>
      </c>
      <c r="AA119" s="2" t="e">
        <f t="shared" si="23"/>
        <v>#REF!</v>
      </c>
      <c r="AB119" s="20" t="str">
        <f t="shared" si="24"/>
        <v>Bustards</v>
      </c>
      <c r="AC119" s="2" t="e">
        <f t="array" ref="AC119">IF(K119="3_art",IF(AB119=_xludf.XLOOKUP(W119,#REF!,#REF!),"",_xludf.XLOOKUP(W119,#REF!,#REF!)),IF(K119="2_familj",IF(AB119=_xludf.XLOOKUP(W119,#REF!,#REF!),"",_xludf.XLOOKUP(W119,#REF!,#REF!)),""))</f>
        <v>#REF!</v>
      </c>
    </row>
    <row r="120" spans="1:29" ht="13.5" customHeight="1">
      <c r="A120" s="38" t="s">
        <v>84</v>
      </c>
      <c r="B120" s="37"/>
      <c r="C120" s="37"/>
      <c r="D120" s="48"/>
      <c r="E120" s="40" t="s">
        <v>401</v>
      </c>
      <c r="F120" s="41" t="s">
        <v>402</v>
      </c>
      <c r="G120" s="41" t="s">
        <v>403</v>
      </c>
      <c r="H120" s="41" t="s">
        <v>404</v>
      </c>
      <c r="K120" s="29" t="e">
        <f t="shared" si="19"/>
        <v>#REF!</v>
      </c>
      <c r="L120" s="30">
        <v>1</v>
      </c>
      <c r="M120" s="19" t="e">
        <f t="shared" si="49"/>
        <v>#REF!</v>
      </c>
      <c r="N120" s="29">
        <v>4</v>
      </c>
      <c r="O120" s="19" t="e">
        <f t="shared" si="25"/>
        <v>#REF!</v>
      </c>
      <c r="P120" s="30">
        <v>4</v>
      </c>
      <c r="Q120" s="19" t="str">
        <f t="shared" si="50"/>
        <v>Otis</v>
      </c>
      <c r="R120" s="19" t="e">
        <f t="shared" si="51"/>
        <v>#REF!</v>
      </c>
      <c r="S120" s="30">
        <v>31</v>
      </c>
      <c r="T120" s="19" t="str">
        <f t="shared" si="20"/>
        <v>Otis tarda</v>
      </c>
      <c r="U120" s="29" t="s">
        <v>401</v>
      </c>
      <c r="V120" s="19" t="e">
        <f t="array" aca="1" ref="V120" ca="1">_xludf.XLOOKUP(U120,#REF!,#REF!)</f>
        <v>#NAME?</v>
      </c>
      <c r="W120" s="29">
        <v>1764</v>
      </c>
      <c r="X120" s="3" t="str">
        <f t="shared" si="48"/>
        <v/>
      </c>
      <c r="Y120" s="2" t="e">
        <f t="shared" si="21"/>
        <v>#REF!</v>
      </c>
      <c r="Z120" s="2" t="e">
        <f t="shared" si="22"/>
        <v>#REF!</v>
      </c>
      <c r="AA120" s="2" t="e">
        <f t="shared" si="23"/>
        <v>#REF!</v>
      </c>
      <c r="AB120" s="20" t="str">
        <f t="shared" si="24"/>
        <v>Great Bustard</v>
      </c>
      <c r="AC120" s="2" t="e">
        <f t="array" ref="AC120">IF(K120="3_art",IF(AB120=_xludf.XLOOKUP(W120,#REF!,#REF!),"",_xludf.XLOOKUP(W120,#REF!,#REF!)),IF(K120="2_familj",IF(AB120=_xludf.XLOOKUP(W120,#REF!,#REF!),"",_xludf.XLOOKUP(W120,#REF!,#REF!)),""))</f>
        <v>#REF!</v>
      </c>
    </row>
    <row r="121" spans="1:29" ht="13.5" customHeight="1">
      <c r="A121" s="37"/>
      <c r="B121" s="38" t="s">
        <v>36</v>
      </c>
      <c r="C121" s="38" t="s">
        <v>31</v>
      </c>
      <c r="D121" s="73" t="s">
        <v>405</v>
      </c>
      <c r="E121" s="44" t="s">
        <v>406</v>
      </c>
      <c r="F121" s="45" t="s">
        <v>407</v>
      </c>
      <c r="G121" s="45" t="s">
        <v>408</v>
      </c>
      <c r="H121" s="60"/>
      <c r="K121" s="29" t="e">
        <f t="shared" si="19"/>
        <v>#REF!</v>
      </c>
      <c r="L121" s="30">
        <v>1</v>
      </c>
      <c r="M121" s="19" t="e">
        <f t="shared" si="49"/>
        <v>#REF!</v>
      </c>
      <c r="N121" s="29">
        <v>4</v>
      </c>
      <c r="O121" s="19" t="e">
        <f t="shared" si="25"/>
        <v>#REF!</v>
      </c>
      <c r="P121" s="30">
        <v>4</v>
      </c>
      <c r="Q121" s="19" t="str">
        <f t="shared" si="50"/>
        <v>Otis</v>
      </c>
      <c r="R121" s="19" t="e">
        <f t="shared" si="51"/>
        <v>#REF!</v>
      </c>
      <c r="S121" s="30">
        <v>31</v>
      </c>
      <c r="T121" s="19" t="str">
        <f t="shared" si="20"/>
        <v>Otis tarda tarda</v>
      </c>
      <c r="U121" s="29" t="s">
        <v>409</v>
      </c>
      <c r="V121" s="19" t="e">
        <f t="array" aca="1" ref="V121" ca="1">_xludf.XLOOKUP(U121,#REF!,#REF!)</f>
        <v>#NAME?</v>
      </c>
      <c r="W121" s="29">
        <v>1765</v>
      </c>
      <c r="X121" s="3" t="str">
        <f t="shared" si="48"/>
        <v/>
      </c>
      <c r="Y121" s="2" t="e">
        <f t="shared" si="21"/>
        <v>#REF!</v>
      </c>
      <c r="Z121" s="2" t="e">
        <f t="shared" si="22"/>
        <v>#REF!</v>
      </c>
      <c r="AA121" s="2" t="e">
        <f t="shared" si="23"/>
        <v>#REF!</v>
      </c>
      <c r="AB121" s="20" t="str">
        <f t="shared" si="24"/>
        <v xml:space="preserve">   Western Great Bustard</v>
      </c>
      <c r="AC121" s="2" t="e">
        <f t="array" ref="AC121">IF(K121="3_art",IF(AB121=_xludf.XLOOKUP(W121,#REF!,#REF!),"",_xludf.XLOOKUP(W121,#REF!,#REF!)),IF(K121="2_familj",IF(AB121=_xludf.XLOOKUP(W121,#REF!,#REF!),"",_xludf.XLOOKUP(W121,#REF!,#REF!)),""))</f>
        <v>#REF!</v>
      </c>
    </row>
    <row r="122" spans="1:29" ht="13.5" customHeight="1">
      <c r="A122" s="38" t="s">
        <v>84</v>
      </c>
      <c r="B122" s="38" t="s">
        <v>36</v>
      </c>
      <c r="C122" s="38" t="s">
        <v>31</v>
      </c>
      <c r="D122" s="66" t="s">
        <v>165</v>
      </c>
      <c r="E122" s="40" t="s">
        <v>410</v>
      </c>
      <c r="F122" s="41" t="s">
        <v>411</v>
      </c>
      <c r="G122" s="41" t="s">
        <v>412</v>
      </c>
      <c r="H122" s="64"/>
      <c r="K122" s="29" t="e">
        <f t="shared" si="19"/>
        <v>#REF!</v>
      </c>
      <c r="L122" s="30">
        <v>1</v>
      </c>
      <c r="M122" s="19" t="e">
        <f t="shared" si="49"/>
        <v>#REF!</v>
      </c>
      <c r="N122" s="29">
        <v>4</v>
      </c>
      <c r="O122" s="19" t="e">
        <f t="shared" si="25"/>
        <v>#REF!</v>
      </c>
      <c r="P122" s="30">
        <v>4</v>
      </c>
      <c r="Q122" s="19" t="str">
        <f t="shared" si="50"/>
        <v>Chlamydotis</v>
      </c>
      <c r="R122" s="19" t="e">
        <f t="shared" si="51"/>
        <v>#REF!</v>
      </c>
      <c r="S122" s="30">
        <v>32</v>
      </c>
      <c r="T122" s="19" t="str">
        <f t="shared" si="20"/>
        <v>Chlamydotis macqueenii</v>
      </c>
      <c r="U122" s="29" t="s">
        <v>410</v>
      </c>
      <c r="V122" s="19" t="e">
        <f t="array" aca="1" ref="V122" ca="1">_xludf.XLOOKUP(U122,#REF!,#REF!)</f>
        <v>#NAME?</v>
      </c>
      <c r="W122" s="29">
        <v>1779</v>
      </c>
      <c r="X122" s="3" t="str">
        <f t="shared" si="48"/>
        <v/>
      </c>
      <c r="Y122" s="2" t="e">
        <f t="shared" si="21"/>
        <v>#REF!</v>
      </c>
      <c r="Z122" s="2" t="e">
        <f t="shared" si="22"/>
        <v>#REF!</v>
      </c>
      <c r="AA122" s="2" t="e">
        <f t="shared" si="23"/>
        <v>#REF!</v>
      </c>
      <c r="AB122" s="20" t="str">
        <f t="shared" si="24"/>
        <v>Asian Houbara</v>
      </c>
      <c r="AC122" s="2" t="e">
        <f t="array" ref="AC122">IF(K122="3_art",IF(AB122=_xludf.XLOOKUP(W122,#REF!,#REF!),"",_xludf.XLOOKUP(W122,#REF!,#REF!)),IF(K122="2_familj",IF(AB122=_xludf.XLOOKUP(W122,#REF!,#REF!),"",_xludf.XLOOKUP(W122,#REF!,#REF!)),""))</f>
        <v>#REF!</v>
      </c>
    </row>
    <row r="123" spans="1:29" ht="13.5" customHeight="1">
      <c r="A123" s="38" t="s">
        <v>84</v>
      </c>
      <c r="B123" s="38" t="s">
        <v>36</v>
      </c>
      <c r="C123" s="38" t="s">
        <v>31</v>
      </c>
      <c r="D123" s="66" t="s">
        <v>413</v>
      </c>
      <c r="E123" s="40" t="s">
        <v>414</v>
      </c>
      <c r="F123" s="41" t="s">
        <v>415</v>
      </c>
      <c r="G123" s="41" t="s">
        <v>416</v>
      </c>
      <c r="H123" s="49"/>
      <c r="K123" s="29" t="e">
        <f t="shared" si="19"/>
        <v>#REF!</v>
      </c>
      <c r="L123" s="30">
        <v>1</v>
      </c>
      <c r="M123" s="19" t="e">
        <f t="shared" si="49"/>
        <v>#REF!</v>
      </c>
      <c r="N123" s="29">
        <v>4</v>
      </c>
      <c r="O123" s="19" t="e">
        <f t="shared" si="25"/>
        <v>#REF!</v>
      </c>
      <c r="P123" s="30">
        <v>4</v>
      </c>
      <c r="Q123" s="19" t="str">
        <f t="shared" si="50"/>
        <v>Tetrax</v>
      </c>
      <c r="R123" s="19" t="e">
        <f t="shared" si="51"/>
        <v>#REF!</v>
      </c>
      <c r="S123" s="30">
        <v>33</v>
      </c>
      <c r="T123" s="19" t="str">
        <f t="shared" si="20"/>
        <v>Tetrax tetrax</v>
      </c>
      <c r="U123" s="29" t="s">
        <v>414</v>
      </c>
      <c r="V123" s="19" t="e">
        <f t="array" aca="1" ref="V123" ca="1">_xludf.XLOOKUP(U123,#REF!,#REF!)</f>
        <v>#NAME?</v>
      </c>
      <c r="W123" s="29">
        <v>1829</v>
      </c>
      <c r="X123" s="3" t="str">
        <f t="shared" si="48"/>
        <v/>
      </c>
      <c r="Y123" s="2" t="e">
        <f t="shared" si="21"/>
        <v>#REF!</v>
      </c>
      <c r="Z123" s="2" t="e">
        <f t="shared" si="22"/>
        <v>#REF!</v>
      </c>
      <c r="AA123" s="2" t="e">
        <f t="shared" si="23"/>
        <v>#REF!</v>
      </c>
      <c r="AB123" s="20" t="str">
        <f t="shared" si="24"/>
        <v>Little Bustard</v>
      </c>
      <c r="AC123" s="2" t="e">
        <f t="array" ref="AC123">IF(K123="3_art",IF(AB123=_xludf.XLOOKUP(W123,#REF!,#REF!),"",_xludf.XLOOKUP(W123,#REF!,#REF!)),IF(K123="2_familj",IF(AB123=_xludf.XLOOKUP(W123,#REF!,#REF!),"",_xludf.XLOOKUP(W123,#REF!,#REF!)),""))</f>
        <v>#REF!</v>
      </c>
    </row>
    <row r="124" spans="1:29" ht="21" customHeight="1">
      <c r="A124" s="22"/>
      <c r="B124" s="22"/>
      <c r="C124" s="23"/>
      <c r="D124" s="24"/>
      <c r="E124" s="25" t="s">
        <v>417</v>
      </c>
      <c r="F124" s="26" t="s">
        <v>418</v>
      </c>
      <c r="G124" s="27"/>
      <c r="H124" s="27"/>
      <c r="I124" s="28"/>
      <c r="J124" s="28"/>
      <c r="K124" s="29" t="e">
        <f t="shared" si="19"/>
        <v>#REF!</v>
      </c>
      <c r="L124" s="30">
        <v>1</v>
      </c>
      <c r="M124" s="19" t="e">
        <f t="shared" si="49"/>
        <v>#REF!</v>
      </c>
      <c r="N124" s="29">
        <v>5</v>
      </c>
      <c r="O124" s="19" t="e">
        <f t="shared" si="25"/>
        <v>#REF!</v>
      </c>
      <c r="P124" s="32">
        <v>4</v>
      </c>
      <c r="Q124" s="19" t="str">
        <f t="shared" si="50"/>
        <v>Tetrax</v>
      </c>
      <c r="R124" s="19" t="e">
        <f t="shared" si="51"/>
        <v>#REF!</v>
      </c>
      <c r="S124" s="29">
        <v>33</v>
      </c>
      <c r="T124" s="19" t="str">
        <f t="shared" si="20"/>
        <v>CUCULIFORMES</v>
      </c>
      <c r="U124" s="29" t="s">
        <v>417</v>
      </c>
      <c r="V124" s="19" t="e">
        <f t="array" aca="1" ref="V124" ca="1">_xludf.XLOOKUP(U124,#REF!,#REF!)</f>
        <v>#NAME?</v>
      </c>
      <c r="W124" s="29">
        <v>1830</v>
      </c>
      <c r="X124" s="3" t="str">
        <f t="shared" si="48"/>
        <v/>
      </c>
      <c r="Y124" s="2" t="e">
        <f t="shared" si="21"/>
        <v>#REF!</v>
      </c>
      <c r="Z124" s="20" t="e">
        <f t="shared" si="22"/>
        <v>#REF!</v>
      </c>
      <c r="AA124" s="20" t="e">
        <f t="shared" si="23"/>
        <v>#REF!</v>
      </c>
      <c r="AB124" s="2">
        <f t="shared" si="24"/>
        <v>0</v>
      </c>
      <c r="AC124" s="2" t="e">
        <f t="array" ref="AC124">IF(K124="3_art",IF(AB124=_xludf.XLOOKUP(W124,#REF!,#REF!),"",_xludf.XLOOKUP(W124,#REF!,#REF!)),IF(K124="2_familj",IF(AB124=_xludf.XLOOKUP(W124,#REF!,#REF!),"",_xludf.XLOOKUP(W124,#REF!,#REF!)),""))</f>
        <v>#REF!</v>
      </c>
    </row>
    <row r="125" spans="1:29" ht="13.5" customHeight="1">
      <c r="A125" s="33"/>
      <c r="B125" s="33"/>
      <c r="C125" s="33"/>
      <c r="D125" s="34"/>
      <c r="E125" s="35" t="s">
        <v>419</v>
      </c>
      <c r="F125" s="36" t="s">
        <v>420</v>
      </c>
      <c r="G125" s="36" t="s">
        <v>421</v>
      </c>
      <c r="H125" s="33"/>
      <c r="K125" s="29" t="e">
        <f t="shared" si="19"/>
        <v>#REF!</v>
      </c>
      <c r="L125" s="30">
        <v>1</v>
      </c>
      <c r="M125" s="19" t="e">
        <f t="shared" si="49"/>
        <v>#REF!</v>
      </c>
      <c r="N125" s="29">
        <v>5</v>
      </c>
      <c r="O125" s="19" t="e">
        <f t="shared" si="25"/>
        <v>#REF!</v>
      </c>
      <c r="P125" s="30">
        <v>5</v>
      </c>
      <c r="Q125" s="19" t="str">
        <f t="shared" si="50"/>
        <v>Tetrax</v>
      </c>
      <c r="R125" s="19" t="e">
        <f t="shared" si="51"/>
        <v>#REF!</v>
      </c>
      <c r="S125" s="30">
        <v>33</v>
      </c>
      <c r="T125" s="19" t="str">
        <f t="shared" si="20"/>
        <v>Cuculidae</v>
      </c>
      <c r="U125" s="29" t="s">
        <v>419</v>
      </c>
      <c r="V125" s="19" t="e">
        <f t="array" aca="1" ref="V125" ca="1">_xludf.XLOOKUP(U125,#REF!,#REF!)</f>
        <v>#NAME?</v>
      </c>
      <c r="W125" s="29">
        <v>1831</v>
      </c>
      <c r="X125" s="3" t="str">
        <f t="shared" si="48"/>
        <v/>
      </c>
      <c r="Y125" s="2" t="e">
        <f t="shared" si="21"/>
        <v>#REF!</v>
      </c>
      <c r="Z125" s="20" t="e">
        <f t="shared" si="22"/>
        <v>#REF!</v>
      </c>
      <c r="AA125" s="20" t="e">
        <f t="shared" si="23"/>
        <v>#REF!</v>
      </c>
      <c r="AB125" s="20" t="str">
        <f t="shared" si="24"/>
        <v>Cuckoos</v>
      </c>
      <c r="AC125" s="2" t="e">
        <f t="array" ref="AC125">IF(K125="3_art",IF(AB125=_xludf.XLOOKUP(W125,#REF!,#REF!),"",_xludf.XLOOKUP(W125,#REF!,#REF!)),IF(K125="2_familj",IF(AB125=_xludf.XLOOKUP(W125,#REF!,#REF!),"",_xludf.XLOOKUP(W125,#REF!,#REF!)),""))</f>
        <v>#REF!</v>
      </c>
    </row>
    <row r="126" spans="1:29" ht="13.5" customHeight="1">
      <c r="A126" s="38" t="s">
        <v>84</v>
      </c>
      <c r="B126" s="38" t="s">
        <v>36</v>
      </c>
      <c r="C126" s="38" t="s">
        <v>31</v>
      </c>
      <c r="D126" s="62" t="s">
        <v>226</v>
      </c>
      <c r="E126" s="40" t="s">
        <v>422</v>
      </c>
      <c r="F126" s="41" t="s">
        <v>423</v>
      </c>
      <c r="G126" s="41" t="s">
        <v>424</v>
      </c>
      <c r="H126" s="49"/>
      <c r="K126" s="29" t="e">
        <f t="shared" si="19"/>
        <v>#REF!</v>
      </c>
      <c r="L126" s="30">
        <v>1</v>
      </c>
      <c r="M126" s="19" t="e">
        <f t="shared" si="49"/>
        <v>#REF!</v>
      </c>
      <c r="N126" s="29">
        <v>5</v>
      </c>
      <c r="O126" s="19" t="e">
        <f t="shared" si="25"/>
        <v>#REF!</v>
      </c>
      <c r="P126" s="30">
        <v>5</v>
      </c>
      <c r="Q126" s="19" t="str">
        <f t="shared" si="50"/>
        <v>Clamator</v>
      </c>
      <c r="R126" s="19" t="e">
        <f t="shared" si="51"/>
        <v>#REF!</v>
      </c>
      <c r="S126" s="30">
        <v>34</v>
      </c>
      <c r="T126" s="19" t="str">
        <f t="shared" si="20"/>
        <v>Clamator glandarius</v>
      </c>
      <c r="U126" s="29" t="s">
        <v>422</v>
      </c>
      <c r="V126" s="19" t="e">
        <f t="array" aca="1" ref="V126" ca="1">_xludf.XLOOKUP(U126,#REF!,#REF!)</f>
        <v>#NAME?</v>
      </c>
      <c r="W126" s="29">
        <v>2005</v>
      </c>
      <c r="X126" s="3" t="str">
        <f t="shared" si="48"/>
        <v/>
      </c>
      <c r="Y126" s="2" t="e">
        <f t="shared" si="21"/>
        <v>#REF!</v>
      </c>
      <c r="Z126" s="2" t="e">
        <f t="shared" si="22"/>
        <v>#REF!</v>
      </c>
      <c r="AA126" s="2" t="e">
        <f t="shared" si="23"/>
        <v>#REF!</v>
      </c>
      <c r="AB126" s="20" t="str">
        <f t="shared" si="24"/>
        <v>Great Spotted Cuckoo</v>
      </c>
      <c r="AC126" s="2" t="e">
        <f t="array" ref="AC126">IF(K126="3_art",IF(AB126=_xludf.XLOOKUP(W126,#REF!,#REF!),"",_xludf.XLOOKUP(W126,#REF!,#REF!)),IF(K126="2_familj",IF(AB126=_xludf.XLOOKUP(W126,#REF!,#REF!),"",_xludf.XLOOKUP(W126,#REF!,#REF!)),""))</f>
        <v>#REF!</v>
      </c>
    </row>
    <row r="127" spans="1:29" ht="13.5" customHeight="1">
      <c r="A127" s="37"/>
      <c r="B127" s="37"/>
      <c r="C127" s="37"/>
      <c r="D127" s="48"/>
      <c r="E127" s="40" t="s">
        <v>425</v>
      </c>
      <c r="F127" s="41" t="s">
        <v>426</v>
      </c>
      <c r="G127" s="41" t="s">
        <v>427</v>
      </c>
      <c r="H127" s="49"/>
      <c r="K127" s="29" t="e">
        <f t="shared" si="19"/>
        <v>#REF!</v>
      </c>
      <c r="L127" s="30">
        <v>1</v>
      </c>
      <c r="M127" s="19" t="e">
        <f t="shared" si="49"/>
        <v>#REF!</v>
      </c>
      <c r="N127" s="29">
        <v>5</v>
      </c>
      <c r="O127" s="19" t="e">
        <f t="shared" si="25"/>
        <v>#REF!</v>
      </c>
      <c r="P127" s="30">
        <v>5</v>
      </c>
      <c r="Q127" s="19" t="str">
        <f t="shared" si="50"/>
        <v>Cuculus</v>
      </c>
      <c r="R127" s="19" t="e">
        <f t="shared" si="51"/>
        <v>#REF!</v>
      </c>
      <c r="S127" s="30">
        <v>35</v>
      </c>
      <c r="T127" s="19" t="str">
        <f t="shared" si="20"/>
        <v>Cuculus canorus</v>
      </c>
      <c r="U127" s="29" t="s">
        <v>425</v>
      </c>
      <c r="V127" s="19" t="e">
        <f t="array" aca="1" ref="V127" ca="1">_xludf.XLOOKUP(U127,#REF!,#REF!)</f>
        <v>#NAME?</v>
      </c>
      <c r="W127" s="29">
        <v>2213</v>
      </c>
      <c r="X127" s="3" t="str">
        <f t="shared" si="48"/>
        <v/>
      </c>
      <c r="Y127" s="2" t="e">
        <f t="shared" si="21"/>
        <v>#REF!</v>
      </c>
      <c r="Z127" s="2" t="e">
        <f t="shared" si="22"/>
        <v>#REF!</v>
      </c>
      <c r="AA127" s="2" t="e">
        <f t="shared" si="23"/>
        <v>#REF!</v>
      </c>
      <c r="AB127" s="20" t="str">
        <f t="shared" si="24"/>
        <v>Common Cuckoo</v>
      </c>
      <c r="AC127" s="2" t="e">
        <f t="array" ref="AC127">IF(K127="3_art",IF(AB127=_xludf.XLOOKUP(W127,#REF!,#REF!),"",_xludf.XLOOKUP(W127,#REF!,#REF!)),IF(K127="2_familj",IF(AB127=_xludf.XLOOKUP(W127,#REF!,#REF!),"",_xludf.XLOOKUP(W127,#REF!,#REF!)),""))</f>
        <v>#REF!</v>
      </c>
    </row>
    <row r="128" spans="1:29" ht="13.5" customHeight="1">
      <c r="A128" s="37"/>
      <c r="B128" s="38" t="s">
        <v>36</v>
      </c>
      <c r="C128" s="38" t="s">
        <v>37</v>
      </c>
      <c r="D128" s="51"/>
      <c r="E128" s="44" t="s">
        <v>428</v>
      </c>
      <c r="F128" s="45" t="s">
        <v>429</v>
      </c>
      <c r="G128" s="63" t="s">
        <v>430</v>
      </c>
      <c r="H128" s="60"/>
      <c r="K128" s="29" t="e">
        <f t="shared" si="19"/>
        <v>#REF!</v>
      </c>
      <c r="L128" s="30">
        <v>1</v>
      </c>
      <c r="M128" s="19" t="e">
        <f t="shared" si="49"/>
        <v>#REF!</v>
      </c>
      <c r="N128" s="29">
        <v>5</v>
      </c>
      <c r="O128" s="19" t="e">
        <f t="shared" si="25"/>
        <v>#REF!</v>
      </c>
      <c r="P128" s="30">
        <v>5</v>
      </c>
      <c r="Q128" s="19" t="str">
        <f t="shared" si="50"/>
        <v>Cuculus</v>
      </c>
      <c r="R128" s="19" t="e">
        <f t="shared" si="51"/>
        <v>#REF!</v>
      </c>
      <c r="S128" s="30">
        <v>35</v>
      </c>
      <c r="T128" s="19" t="str">
        <f t="shared" si="20"/>
        <v>Cuculus canorus canorus</v>
      </c>
      <c r="U128" s="29" t="s">
        <v>431</v>
      </c>
      <c r="V128" s="19" t="e">
        <f t="array" aca="1" ref="V128" ca="1">_xludf.XLOOKUP(U128,#REF!,#REF!)</f>
        <v>#NAME?</v>
      </c>
      <c r="W128" s="29">
        <v>2214</v>
      </c>
      <c r="X128" s="3" t="str">
        <f t="shared" si="48"/>
        <v/>
      </c>
      <c r="Y128" s="2" t="e">
        <f t="shared" si="21"/>
        <v>#REF!</v>
      </c>
      <c r="Z128" s="2" t="e">
        <f t="shared" si="22"/>
        <v>#REF!</v>
      </c>
      <c r="AA128" s="2" t="e">
        <f t="shared" si="23"/>
        <v>#REF!</v>
      </c>
      <c r="AB128" s="20" t="str">
        <f t="shared" si="24"/>
        <v xml:space="preserve">   European Common Cuckoo</v>
      </c>
      <c r="AC128" s="2" t="e">
        <f t="array" ref="AC128">IF(K128="3_art",IF(AB128=_xludf.XLOOKUP(W128,#REF!,#REF!),"",_xludf.XLOOKUP(W128,#REF!,#REF!)),IF(K128="2_familj",IF(AB128=_xludf.XLOOKUP(W128,#REF!,#REF!),"",_xludf.XLOOKUP(W128,#REF!,#REF!)),""))</f>
        <v>#REF!</v>
      </c>
    </row>
    <row r="129" spans="1:29" ht="21" customHeight="1">
      <c r="A129" s="22"/>
      <c r="B129" s="22"/>
      <c r="C129" s="23"/>
      <c r="D129" s="24" t="s">
        <v>21</v>
      </c>
      <c r="E129" s="25" t="s">
        <v>432</v>
      </c>
      <c r="F129" s="26" t="s">
        <v>433</v>
      </c>
      <c r="G129" s="27"/>
      <c r="H129" s="27"/>
      <c r="I129" s="28"/>
      <c r="J129" s="28"/>
      <c r="K129" s="29" t="e">
        <f t="shared" si="19"/>
        <v>#REF!</v>
      </c>
      <c r="L129" s="30">
        <v>1</v>
      </c>
      <c r="M129" s="19" t="e">
        <f t="shared" si="49"/>
        <v>#REF!</v>
      </c>
      <c r="N129" s="29">
        <v>6</v>
      </c>
      <c r="O129" s="19" t="e">
        <f t="shared" si="25"/>
        <v>#REF!</v>
      </c>
      <c r="P129" s="32">
        <v>5</v>
      </c>
      <c r="Q129" s="19" t="str">
        <f t="shared" si="50"/>
        <v>Cuculus</v>
      </c>
      <c r="R129" s="19" t="e">
        <f t="shared" si="51"/>
        <v>#REF!</v>
      </c>
      <c r="S129" s="29">
        <v>35</v>
      </c>
      <c r="T129" s="19" t="str">
        <f t="shared" si="20"/>
        <v>PTEROCLIFORMES</v>
      </c>
      <c r="U129" s="29" t="s">
        <v>432</v>
      </c>
      <c r="V129" s="19" t="e">
        <f t="array" aca="1" ref="V129" ca="1">_xludf.XLOOKUP(U129,#REF!,#REF!)</f>
        <v>#NAME?</v>
      </c>
      <c r="W129" s="29">
        <v>2226</v>
      </c>
      <c r="X129" s="3" t="str">
        <f t="shared" si="48"/>
        <v/>
      </c>
      <c r="Y129" s="2" t="e">
        <f t="shared" si="21"/>
        <v>#REF!</v>
      </c>
      <c r="Z129" s="20" t="e">
        <f t="shared" si="22"/>
        <v>#REF!</v>
      </c>
      <c r="AA129" s="2" t="e">
        <f t="shared" si="23"/>
        <v>#REF!</v>
      </c>
      <c r="AB129" s="2">
        <f t="shared" si="24"/>
        <v>0</v>
      </c>
      <c r="AC129" s="2" t="e">
        <f t="array" ref="AC129">IF(K129="3_art",IF(AB129=_xludf.XLOOKUP(W129,#REF!,#REF!),"",_xludf.XLOOKUP(W129,#REF!,#REF!)),IF(K129="2_familj",IF(AB129=_xludf.XLOOKUP(W129,#REF!,#REF!),"",_xludf.XLOOKUP(W129,#REF!,#REF!)),""))</f>
        <v>#REF!</v>
      </c>
    </row>
    <row r="130" spans="1:29" ht="13.5" customHeight="1">
      <c r="A130" s="33"/>
      <c r="B130" s="33"/>
      <c r="C130" s="33"/>
      <c r="D130" s="34" t="s">
        <v>21</v>
      </c>
      <c r="E130" s="35" t="s">
        <v>434</v>
      </c>
      <c r="F130" s="36" t="s">
        <v>435</v>
      </c>
      <c r="G130" s="36" t="s">
        <v>436</v>
      </c>
      <c r="H130" s="33"/>
      <c r="K130" s="29" t="e">
        <f t="shared" si="19"/>
        <v>#REF!</v>
      </c>
      <c r="L130" s="30">
        <v>1</v>
      </c>
      <c r="M130" s="19" t="e">
        <f t="shared" si="49"/>
        <v>#REF!</v>
      </c>
      <c r="N130" s="29">
        <v>6</v>
      </c>
      <c r="O130" s="19" t="e">
        <f t="shared" si="25"/>
        <v>#REF!</v>
      </c>
      <c r="P130" s="30">
        <v>6</v>
      </c>
      <c r="Q130" s="19" t="str">
        <f t="shared" si="50"/>
        <v>Cuculus</v>
      </c>
      <c r="R130" s="19" t="e">
        <f t="shared" si="51"/>
        <v>#REF!</v>
      </c>
      <c r="S130" s="30">
        <v>35</v>
      </c>
      <c r="T130" s="19" t="str">
        <f t="shared" si="20"/>
        <v>Pteroclidae</v>
      </c>
      <c r="U130" s="29" t="s">
        <v>434</v>
      </c>
      <c r="V130" s="19" t="e">
        <f t="array" aca="1" ref="V130" ca="1">_xludf.XLOOKUP(U130,#REF!,#REF!)</f>
        <v>#NAME?</v>
      </c>
      <c r="W130" s="29">
        <v>2227</v>
      </c>
      <c r="X130" s="3" t="str">
        <f t="shared" si="48"/>
        <v/>
      </c>
      <c r="Y130" s="2" t="e">
        <f t="shared" si="21"/>
        <v>#REF!</v>
      </c>
      <c r="Z130" s="20" t="e">
        <f t="shared" si="22"/>
        <v>#REF!</v>
      </c>
      <c r="AA130" s="2" t="e">
        <f t="shared" si="23"/>
        <v>#REF!</v>
      </c>
      <c r="AB130" s="20" t="str">
        <f t="shared" si="24"/>
        <v>Sandgrouse</v>
      </c>
      <c r="AC130" s="2" t="e">
        <f t="array" ref="AC130">IF(K130="3_art",IF(AB130=_xludf.XLOOKUP(W130,#REF!,#REF!),"",_xludf.XLOOKUP(W130,#REF!,#REF!)),IF(K130="2_familj",IF(AB130=_xludf.XLOOKUP(W130,#REF!,#REF!),"",_xludf.XLOOKUP(W130,#REF!,#REF!)),""))</f>
        <v>#REF!</v>
      </c>
    </row>
    <row r="131" spans="1:29" ht="13.5" customHeight="1">
      <c r="A131" s="38" t="s">
        <v>84</v>
      </c>
      <c r="B131" s="38" t="s">
        <v>36</v>
      </c>
      <c r="C131" s="38" t="s">
        <v>31</v>
      </c>
      <c r="D131" s="66" t="s">
        <v>377</v>
      </c>
      <c r="E131" s="40" t="s">
        <v>437</v>
      </c>
      <c r="F131" s="41" t="s">
        <v>438</v>
      </c>
      <c r="G131" s="41" t="s">
        <v>439</v>
      </c>
      <c r="H131" s="41" t="s">
        <v>440</v>
      </c>
      <c r="K131" s="29" t="e">
        <f t="shared" si="19"/>
        <v>#REF!</v>
      </c>
      <c r="L131" s="30">
        <v>1</v>
      </c>
      <c r="M131" s="19" t="e">
        <f t="shared" si="49"/>
        <v>#REF!</v>
      </c>
      <c r="N131" s="29">
        <v>6</v>
      </c>
      <c r="O131" s="19" t="e">
        <f t="shared" si="25"/>
        <v>#REF!</v>
      </c>
      <c r="P131" s="30">
        <v>6</v>
      </c>
      <c r="Q131" s="19" t="str">
        <f t="shared" si="50"/>
        <v>Syrrhaptes</v>
      </c>
      <c r="R131" s="19" t="e">
        <f t="shared" si="51"/>
        <v>#REF!</v>
      </c>
      <c r="S131" s="30">
        <v>36</v>
      </c>
      <c r="T131" s="19" t="str">
        <f t="shared" si="20"/>
        <v>Syrrhaptes paradoxus</v>
      </c>
      <c r="U131" s="29" t="s">
        <v>437</v>
      </c>
      <c r="V131" s="19" t="e">
        <f t="array" aca="1" ref="V131" ca="1">_xludf.XLOOKUP(U131,#REF!,#REF!)</f>
        <v>#NAME?</v>
      </c>
      <c r="W131" s="29">
        <v>2229</v>
      </c>
      <c r="X131" s="3" t="str">
        <f t="shared" si="48"/>
        <v/>
      </c>
      <c r="Y131" s="2" t="e">
        <f t="shared" si="21"/>
        <v>#REF!</v>
      </c>
      <c r="Z131" s="2" t="e">
        <f t="shared" si="22"/>
        <v>#REF!</v>
      </c>
      <c r="AA131" s="2" t="e">
        <f t="shared" si="23"/>
        <v>#REF!</v>
      </c>
      <c r="AB131" s="20" t="str">
        <f t="shared" si="24"/>
        <v>Pallas’s Sandgrouse</v>
      </c>
      <c r="AC131" s="2" t="e">
        <f t="array" ref="AC131">IF(K131="3_art",IF(AB131=_xludf.XLOOKUP(W131,#REF!,#REF!),"",_xludf.XLOOKUP(W131,#REF!,#REF!)),IF(K131="2_familj",IF(AB131=_xludf.XLOOKUP(W131,#REF!,#REF!),"",_xludf.XLOOKUP(W131,#REF!,#REF!)),""))</f>
        <v>#REF!</v>
      </c>
    </row>
    <row r="132" spans="1:29" ht="21" customHeight="1">
      <c r="A132" s="22"/>
      <c r="B132" s="22"/>
      <c r="C132" s="23"/>
      <c r="D132" s="24" t="s">
        <v>21</v>
      </c>
      <c r="E132" s="25" t="s">
        <v>441</v>
      </c>
      <c r="F132" s="26" t="s">
        <v>442</v>
      </c>
      <c r="G132" s="27"/>
      <c r="H132" s="27"/>
      <c r="I132" s="28"/>
      <c r="J132" s="28"/>
      <c r="K132" s="29" t="e">
        <f t="shared" si="19"/>
        <v>#REF!</v>
      </c>
      <c r="L132" s="30">
        <v>1</v>
      </c>
      <c r="M132" s="19" t="e">
        <f t="shared" si="49"/>
        <v>#REF!</v>
      </c>
      <c r="N132" s="29">
        <v>7</v>
      </c>
      <c r="O132" s="19" t="e">
        <f t="shared" si="25"/>
        <v>#REF!</v>
      </c>
      <c r="P132" s="32">
        <v>6</v>
      </c>
      <c r="Q132" s="19" t="str">
        <f t="shared" si="50"/>
        <v>Syrrhaptes</v>
      </c>
      <c r="R132" s="19" t="e">
        <f t="shared" si="51"/>
        <v>#REF!</v>
      </c>
      <c r="S132" s="29">
        <v>36</v>
      </c>
      <c r="T132" s="19" t="str">
        <f t="shared" si="20"/>
        <v>COLUMBIFORMES</v>
      </c>
      <c r="U132" s="29" t="s">
        <v>441</v>
      </c>
      <c r="V132" s="19" t="e">
        <f t="array" aca="1" ref="V132" ca="1">_xludf.XLOOKUP(U132,#REF!,#REF!)</f>
        <v>#NAME?</v>
      </c>
      <c r="W132" s="29">
        <v>2274</v>
      </c>
      <c r="X132" s="3" t="str">
        <f t="shared" si="48"/>
        <v/>
      </c>
      <c r="Y132" s="2" t="e">
        <f t="shared" si="21"/>
        <v>#REF!</v>
      </c>
      <c r="Z132" s="20" t="e">
        <f t="shared" si="22"/>
        <v>#REF!</v>
      </c>
      <c r="AA132" s="2" t="e">
        <f t="shared" si="23"/>
        <v>#REF!</v>
      </c>
      <c r="AB132" s="2">
        <f t="shared" si="24"/>
        <v>0</v>
      </c>
      <c r="AC132" s="2" t="e">
        <f t="array" ref="AC132">IF(K132="3_art",IF(AB132=_xludf.XLOOKUP(W132,#REF!,#REF!),"",_xludf.XLOOKUP(W132,#REF!,#REF!)),IF(K132="2_familj",IF(AB132=_xludf.XLOOKUP(W132,#REF!,#REF!),"",_xludf.XLOOKUP(W132,#REF!,#REF!)),""))</f>
        <v>#REF!</v>
      </c>
    </row>
    <row r="133" spans="1:29" ht="13.5" customHeight="1">
      <c r="A133" s="33"/>
      <c r="B133" s="33"/>
      <c r="C133" s="33"/>
      <c r="D133" s="34" t="s">
        <v>21</v>
      </c>
      <c r="E133" s="35" t="s">
        <v>443</v>
      </c>
      <c r="F133" s="36" t="s">
        <v>444</v>
      </c>
      <c r="G133" s="36" t="s">
        <v>445</v>
      </c>
      <c r="H133" s="33"/>
      <c r="K133" s="29" t="e">
        <f t="shared" si="19"/>
        <v>#REF!</v>
      </c>
      <c r="L133" s="30">
        <v>1</v>
      </c>
      <c r="M133" s="19" t="e">
        <f t="shared" si="49"/>
        <v>#REF!</v>
      </c>
      <c r="N133" s="29">
        <v>7</v>
      </c>
      <c r="O133" s="19" t="e">
        <f t="shared" si="25"/>
        <v>#REF!</v>
      </c>
      <c r="P133" s="30">
        <v>7</v>
      </c>
      <c r="Q133" s="19" t="str">
        <f t="shared" si="50"/>
        <v>Syrrhaptes</v>
      </c>
      <c r="R133" s="19" t="e">
        <f t="shared" si="51"/>
        <v>#REF!</v>
      </c>
      <c r="S133" s="30">
        <v>36</v>
      </c>
      <c r="T133" s="19" t="str">
        <f t="shared" si="20"/>
        <v>Columbidae</v>
      </c>
      <c r="U133" s="29" t="s">
        <v>443</v>
      </c>
      <c r="V133" s="19" t="e">
        <f t="array" aca="1" ref="V133" ca="1">_xludf.XLOOKUP(U133,#REF!,#REF!)</f>
        <v>#NAME?</v>
      </c>
      <c r="W133" s="29">
        <v>2275</v>
      </c>
      <c r="X133" s="3" t="str">
        <f t="shared" si="48"/>
        <v/>
      </c>
      <c r="Y133" s="2" t="e">
        <f t="shared" si="21"/>
        <v>#REF!</v>
      </c>
      <c r="Z133" s="20" t="e">
        <f t="shared" si="22"/>
        <v>#REF!</v>
      </c>
      <c r="AA133" s="2" t="e">
        <f t="shared" si="23"/>
        <v>#REF!</v>
      </c>
      <c r="AB133" s="20" t="str">
        <f t="shared" si="24"/>
        <v>Doves and Pigeons</v>
      </c>
      <c r="AC133" s="2" t="e">
        <f t="array" ref="AC133">IF(K133="3_art",IF(AB133=_xludf.XLOOKUP(W133,#REF!,#REF!),"",_xludf.XLOOKUP(W133,#REF!,#REF!)),IF(K133="2_familj",IF(AB133=_xludf.XLOOKUP(W133,#REF!,#REF!),"",_xludf.XLOOKUP(W133,#REF!,#REF!)),""))</f>
        <v>#REF!</v>
      </c>
    </row>
    <row r="134" spans="1:29" ht="13.5" customHeight="1">
      <c r="A134" s="38" t="s">
        <v>84</v>
      </c>
      <c r="B134" s="74" t="s">
        <v>36</v>
      </c>
      <c r="C134" s="74" t="s">
        <v>31</v>
      </c>
      <c r="D134" s="66" t="s">
        <v>446</v>
      </c>
      <c r="E134" s="40" t="s">
        <v>447</v>
      </c>
      <c r="F134" s="41" t="s">
        <v>448</v>
      </c>
      <c r="G134" s="41" t="s">
        <v>449</v>
      </c>
      <c r="H134" s="75" t="s">
        <v>343</v>
      </c>
      <c r="K134" s="29" t="e">
        <f t="shared" si="19"/>
        <v>#REF!</v>
      </c>
      <c r="L134" s="30">
        <v>1</v>
      </c>
      <c r="M134" s="19" t="e">
        <f t="shared" si="49"/>
        <v>#REF!</v>
      </c>
      <c r="N134" s="29">
        <v>7</v>
      </c>
      <c r="O134" s="19" t="e">
        <f t="shared" si="25"/>
        <v>#REF!</v>
      </c>
      <c r="P134" s="30">
        <v>7</v>
      </c>
      <c r="Q134" s="19" t="str">
        <f t="shared" si="50"/>
        <v>Zenaida</v>
      </c>
      <c r="R134" s="19" t="e">
        <f t="shared" si="51"/>
        <v>#REF!</v>
      </c>
      <c r="S134" s="30">
        <v>37</v>
      </c>
      <c r="T134" s="19" t="str">
        <f t="shared" si="20"/>
        <v>Zenaida macroura</v>
      </c>
      <c r="U134" s="29" t="s">
        <v>447</v>
      </c>
      <c r="V134" s="19" t="e">
        <f t="array" aca="1" ref="V134" ca="1">_xludf.XLOOKUP(U134,#REF!,#REF!)</f>
        <v>#NAME?</v>
      </c>
      <c r="W134" s="29">
        <v>2403</v>
      </c>
      <c r="X134" s="3" t="str">
        <f t="shared" si="48"/>
        <v/>
      </c>
      <c r="Y134" s="2" t="e">
        <f t="shared" si="21"/>
        <v>#REF!</v>
      </c>
      <c r="Z134" s="2" t="e">
        <f t="shared" si="22"/>
        <v>#REF!</v>
      </c>
      <c r="AA134" s="2" t="e">
        <f t="shared" si="23"/>
        <v>#REF!</v>
      </c>
      <c r="AB134" s="20" t="str">
        <f t="shared" si="24"/>
        <v>Mourning Dove</v>
      </c>
      <c r="AC134" s="2" t="e">
        <f t="array" ref="AC134">IF(K134="3_art",IF(AB134=_xludf.XLOOKUP(W134,#REF!,#REF!),"",_xludf.XLOOKUP(W134,#REF!,#REF!)),IF(K134="2_familj",IF(AB134=_xludf.XLOOKUP(W134,#REF!,#REF!),"",_xludf.XLOOKUP(W134,#REF!,#REF!)),""))</f>
        <v>#REF!</v>
      </c>
    </row>
    <row r="135" spans="1:29" ht="13.5" customHeight="1">
      <c r="A135" s="38" t="s">
        <v>84</v>
      </c>
      <c r="B135" s="76"/>
      <c r="C135" s="76"/>
      <c r="D135" s="62" t="s">
        <v>450</v>
      </c>
      <c r="E135" s="40" t="s">
        <v>451</v>
      </c>
      <c r="F135" s="41" t="s">
        <v>452</v>
      </c>
      <c r="G135" s="41" t="s">
        <v>453</v>
      </c>
      <c r="H135" s="75" t="s">
        <v>454</v>
      </c>
      <c r="K135" s="29" t="e">
        <f t="shared" si="19"/>
        <v>#REF!</v>
      </c>
      <c r="L135" s="30">
        <v>1</v>
      </c>
      <c r="M135" s="19" t="e">
        <f>IF(K135="1_ordning",M139+1,M139)</f>
        <v>#REF!</v>
      </c>
      <c r="N135" s="29">
        <v>7</v>
      </c>
      <c r="O135" s="19" t="e">
        <f t="shared" si="25"/>
        <v>#REF!</v>
      </c>
      <c r="P135" s="30">
        <v>7</v>
      </c>
      <c r="Q135" s="19" t="str">
        <f>IF(LEN(E135)-LEN(SUBSTITUTE(E135," ",""))=1,LEFT(E135,FIND(" ",E135)-1),Q139)</f>
        <v>Streptopelia</v>
      </c>
      <c r="R135" s="19" t="e">
        <f>IF(Q135&lt;&gt;Q139,R139+1,R139)</f>
        <v>#REF!</v>
      </c>
      <c r="S135" s="30">
        <v>38</v>
      </c>
      <c r="T135" s="19" t="str">
        <f t="shared" si="20"/>
        <v>Streptopelia orientalis</v>
      </c>
      <c r="U135" s="29" t="s">
        <v>451</v>
      </c>
      <c r="V135" s="19" t="e">
        <f t="array" aca="1" ref="V135" ca="1">_xludf.XLOOKUP(U135,#REF!,#REF!)</f>
        <v>#NAME?</v>
      </c>
      <c r="W135" s="29">
        <v>2612</v>
      </c>
      <c r="X135" s="3" t="str">
        <f t="shared" si="48"/>
        <v/>
      </c>
      <c r="Y135" s="2" t="e">
        <f t="shared" si="21"/>
        <v>#REF!</v>
      </c>
      <c r="Z135" s="2" t="e">
        <f t="shared" si="22"/>
        <v>#REF!</v>
      </c>
      <c r="AA135" s="2" t="e">
        <f t="shared" si="23"/>
        <v>#REF!</v>
      </c>
      <c r="AB135" s="20" t="str">
        <f t="shared" si="24"/>
        <v>Oriental Turtle Dove</v>
      </c>
      <c r="AC135" s="2" t="e">
        <f t="array" ref="AC135">IF(K135="3_art",IF(AB135=_xludf.XLOOKUP(W135,#REF!,#REF!),"",_xludf.XLOOKUP(W135,#REF!,#REF!)),IF(K135="2_familj",IF(AB135=_xludf.XLOOKUP(W135,#REF!,#REF!),"",_xludf.XLOOKUP(W135,#REF!,#REF!)),""))</f>
        <v>#REF!</v>
      </c>
    </row>
    <row r="136" spans="1:29" ht="13.5" customHeight="1">
      <c r="A136" s="37"/>
      <c r="B136" s="74" t="s">
        <v>36</v>
      </c>
      <c r="C136" s="74" t="s">
        <v>31</v>
      </c>
      <c r="D136" s="62" t="s">
        <v>455</v>
      </c>
      <c r="E136" s="44" t="s">
        <v>456</v>
      </c>
      <c r="F136" s="45" t="s">
        <v>457</v>
      </c>
      <c r="G136" s="63" t="s">
        <v>458</v>
      </c>
      <c r="H136" s="77"/>
      <c r="K136" s="29" t="e">
        <f t="shared" si="19"/>
        <v>#REF!</v>
      </c>
      <c r="L136" s="30">
        <v>1</v>
      </c>
      <c r="M136" s="19" t="e">
        <f t="shared" ref="M136:M137" si="52">IF(K136="1_ordning",M135+1,M135)</f>
        <v>#REF!</v>
      </c>
      <c r="N136" s="29">
        <v>7</v>
      </c>
      <c r="O136" s="19" t="e">
        <f t="shared" si="25"/>
        <v>#REF!</v>
      </c>
      <c r="P136" s="30">
        <v>7</v>
      </c>
      <c r="Q136" s="19" t="str">
        <f t="shared" ref="Q136:Q137" si="53">IF(LEN(E136)-LEN(SUBSTITUTE(E136," ",""))=1,LEFT(E136,FIND(" ",E136)-1),Q135)</f>
        <v>Streptopelia</v>
      </c>
      <c r="R136" s="19" t="e">
        <f t="shared" ref="R136:R137" si="54">IF(Q136&lt;&gt;Q135,R135+1,R135)</f>
        <v>#REF!</v>
      </c>
      <c r="S136" s="30">
        <v>38</v>
      </c>
      <c r="T136" s="19" t="str">
        <f t="shared" si="20"/>
        <v>Streptopelia orientalis meena</v>
      </c>
      <c r="U136" s="29" t="s">
        <v>459</v>
      </c>
      <c r="V136" s="19" t="e">
        <f t="array" aca="1" ref="V136" ca="1">_xludf.XLOOKUP(U136,#REF!,#REF!)</f>
        <v>#NAME?</v>
      </c>
      <c r="W136" s="78">
        <v>2613</v>
      </c>
      <c r="X136" s="3" t="str">
        <f t="shared" si="48"/>
        <v/>
      </c>
      <c r="Y136" s="2" t="e">
        <f t="shared" si="21"/>
        <v>#REF!</v>
      </c>
      <c r="Z136" s="2" t="e">
        <f t="shared" si="22"/>
        <v>#REF!</v>
      </c>
      <c r="AA136" s="2" t="e">
        <f t="shared" si="23"/>
        <v>#REF!</v>
      </c>
      <c r="AB136" s="20" t="str">
        <f t="shared" si="24"/>
        <v xml:space="preserve">   Himalayan Rufous Turtle Dove</v>
      </c>
      <c r="AC136" s="2" t="e">
        <f t="array" ref="AC136">IF(K136="3_art",IF(AB136=_xludf.XLOOKUP(W136,#REF!,#REF!),"",_xludf.XLOOKUP(W136,#REF!,#REF!)),IF(K136="2_familj",IF(AB136=_xludf.XLOOKUP(W136,#REF!,#REF!),"",_xludf.XLOOKUP(W136,#REF!,#REF!)),""))</f>
        <v>#REF!</v>
      </c>
    </row>
    <row r="137" spans="1:29" ht="13.5" customHeight="1">
      <c r="A137" s="37"/>
      <c r="B137" s="74" t="s">
        <v>36</v>
      </c>
      <c r="C137" s="74" t="s">
        <v>31</v>
      </c>
      <c r="D137" s="72" t="s">
        <v>460</v>
      </c>
      <c r="E137" s="44" t="s">
        <v>461</v>
      </c>
      <c r="F137" s="45" t="s">
        <v>462</v>
      </c>
      <c r="G137" s="63" t="s">
        <v>463</v>
      </c>
      <c r="H137" s="79"/>
      <c r="K137" s="29" t="e">
        <f t="shared" si="19"/>
        <v>#REF!</v>
      </c>
      <c r="L137" s="30">
        <v>1</v>
      </c>
      <c r="M137" s="19" t="e">
        <f t="shared" si="52"/>
        <v>#REF!</v>
      </c>
      <c r="N137" s="29">
        <v>7</v>
      </c>
      <c r="O137" s="19" t="e">
        <f t="shared" si="25"/>
        <v>#REF!</v>
      </c>
      <c r="P137" s="30">
        <v>7</v>
      </c>
      <c r="Q137" s="19" t="str">
        <f t="shared" si="53"/>
        <v>Streptopelia</v>
      </c>
      <c r="R137" s="19" t="e">
        <f t="shared" si="54"/>
        <v>#REF!</v>
      </c>
      <c r="S137" s="30">
        <v>38</v>
      </c>
      <c r="T137" s="19" t="str">
        <f t="shared" si="20"/>
        <v>Streptopelia orientalis orientalis</v>
      </c>
      <c r="U137" s="29" t="s">
        <v>464</v>
      </c>
      <c r="V137" s="19" t="e">
        <f t="array" aca="1" ref="V137" ca="1">_xludf.XLOOKUP(U137,#REF!,#REF!)</f>
        <v>#NAME?</v>
      </c>
      <c r="W137" s="29">
        <v>2614</v>
      </c>
      <c r="X137" s="3" t="str">
        <f t="shared" si="48"/>
        <v/>
      </c>
      <c r="Y137" s="2" t="e">
        <f t="shared" si="21"/>
        <v>#REF!</v>
      </c>
      <c r="Z137" s="2" t="e">
        <f t="shared" si="22"/>
        <v>#REF!</v>
      </c>
      <c r="AA137" s="2" t="e">
        <f t="shared" si="23"/>
        <v>#REF!</v>
      </c>
      <c r="AB137" s="20" t="str">
        <f t="shared" si="24"/>
        <v xml:space="preserve">   Eastern Oriental Turtle Dove </v>
      </c>
      <c r="AC137" s="2" t="e">
        <f t="array" ref="AC137">IF(K137="3_art",IF(AB137=_xludf.XLOOKUP(W137,#REF!,#REF!),"",_xludf.XLOOKUP(W137,#REF!,#REF!)),IF(K137="2_familj",IF(AB137=_xludf.XLOOKUP(W137,#REF!,#REF!),"",_xludf.XLOOKUP(W137,#REF!,#REF!)),""))</f>
        <v>#REF!</v>
      </c>
    </row>
    <row r="138" spans="1:29" ht="13.5" customHeight="1">
      <c r="A138" s="37"/>
      <c r="B138" s="76"/>
      <c r="C138" s="76"/>
      <c r="D138" s="48"/>
      <c r="E138" s="40" t="s">
        <v>465</v>
      </c>
      <c r="F138" s="41" t="s">
        <v>466</v>
      </c>
      <c r="G138" s="41" t="s">
        <v>467</v>
      </c>
      <c r="H138" s="80"/>
      <c r="K138" s="29" t="e">
        <f t="shared" si="19"/>
        <v>#REF!</v>
      </c>
      <c r="L138" s="30">
        <v>1</v>
      </c>
      <c r="M138" s="19" t="e">
        <f>IF(K138="1_ordning",M134+1,M134)</f>
        <v>#REF!</v>
      </c>
      <c r="N138" s="29">
        <v>7</v>
      </c>
      <c r="O138" s="19" t="e">
        <f t="shared" si="25"/>
        <v>#REF!</v>
      </c>
      <c r="P138" s="30">
        <v>7</v>
      </c>
      <c r="Q138" s="19" t="str">
        <f>IF(LEN(E138)-LEN(SUBSTITUTE(E138," ",""))=1,LEFT(E138,FIND(" ",E138)-1),Q134)</f>
        <v>Streptopelia</v>
      </c>
      <c r="R138" s="19" t="e">
        <f>IF(Q138&lt;&gt;Q134,R134+1,R134)</f>
        <v>#REF!</v>
      </c>
      <c r="S138" s="30">
        <v>38</v>
      </c>
      <c r="T138" s="19" t="str">
        <f t="shared" si="20"/>
        <v>Streptopelia turtur</v>
      </c>
      <c r="U138" s="29" t="s">
        <v>465</v>
      </c>
      <c r="V138" s="19" t="e">
        <f t="array" aca="1" ref="V138" ca="1">_xludf.XLOOKUP(U138,#REF!,#REF!)</f>
        <v>#NAME?</v>
      </c>
      <c r="W138" s="29">
        <v>2618</v>
      </c>
      <c r="X138" s="3" t="str">
        <f t="shared" si="48"/>
        <v/>
      </c>
      <c r="Y138" s="2" t="e">
        <f t="shared" si="21"/>
        <v>#REF!</v>
      </c>
      <c r="Z138" s="2" t="e">
        <f t="shared" si="22"/>
        <v>#REF!</v>
      </c>
      <c r="AA138" s="2" t="e">
        <f t="shared" si="23"/>
        <v>#REF!</v>
      </c>
      <c r="AB138" s="20" t="str">
        <f t="shared" si="24"/>
        <v>European Turtle Dove</v>
      </c>
      <c r="AC138" s="2" t="e">
        <f t="array" ref="AC138">IF(K138="3_art",IF(AB138=_xludf.XLOOKUP(W138,#REF!,#REF!),"",_xludf.XLOOKUP(W138,#REF!,#REF!)),IF(K138="2_familj",IF(AB138=_xludf.XLOOKUP(W138,#REF!,#REF!),"",_xludf.XLOOKUP(W138,#REF!,#REF!)),""))</f>
        <v>#REF!</v>
      </c>
    </row>
    <row r="139" spans="1:29" ht="13.5" customHeight="1">
      <c r="A139" s="37"/>
      <c r="B139" s="74" t="s">
        <v>36</v>
      </c>
      <c r="C139" s="74" t="s">
        <v>55</v>
      </c>
      <c r="D139" s="51"/>
      <c r="E139" s="44" t="s">
        <v>468</v>
      </c>
      <c r="F139" s="45" t="s">
        <v>469</v>
      </c>
      <c r="G139" s="63" t="s">
        <v>470</v>
      </c>
      <c r="H139" s="60"/>
      <c r="K139" s="29" t="e">
        <f t="shared" si="19"/>
        <v>#REF!</v>
      </c>
      <c r="L139" s="30">
        <v>1</v>
      </c>
      <c r="M139" s="19" t="e">
        <f>IF(K139="1_ordning",M138+1,M138)</f>
        <v>#REF!</v>
      </c>
      <c r="N139" s="29">
        <v>7</v>
      </c>
      <c r="O139" s="19" t="e">
        <f t="shared" si="25"/>
        <v>#REF!</v>
      </c>
      <c r="P139" s="30">
        <v>7</v>
      </c>
      <c r="Q139" s="19" t="str">
        <f>IF(LEN(E139)-LEN(SUBSTITUTE(E139," ",""))=1,LEFT(E139,FIND(" ",E139)-1),Q138)</f>
        <v>Streptopelia</v>
      </c>
      <c r="R139" s="19" t="e">
        <f>IF(Q139&lt;&gt;Q138,R138+1,R138)</f>
        <v>#REF!</v>
      </c>
      <c r="S139" s="30">
        <v>38</v>
      </c>
      <c r="T139" s="19" t="str">
        <f t="shared" si="20"/>
        <v>Streptopelia turtur turtur</v>
      </c>
      <c r="U139" s="29" t="s">
        <v>471</v>
      </c>
      <c r="V139" s="19" t="e">
        <f t="array" aca="1" ref="V139" ca="1">_xludf.XLOOKUP(U139,#REF!,#REF!)</f>
        <v>#NAME?</v>
      </c>
      <c r="W139" s="29">
        <v>2619</v>
      </c>
      <c r="X139" s="3" t="str">
        <f t="shared" si="48"/>
        <v/>
      </c>
      <c r="Y139" s="2" t="e">
        <f t="shared" si="21"/>
        <v>#REF!</v>
      </c>
      <c r="Z139" s="2" t="e">
        <f t="shared" si="22"/>
        <v>#REF!</v>
      </c>
      <c r="AA139" s="2" t="e">
        <f t="shared" si="23"/>
        <v>#REF!</v>
      </c>
      <c r="AB139" s="20" t="str">
        <f t="shared" si="24"/>
        <v xml:space="preserve">   Northern European Turtle Dove</v>
      </c>
      <c r="AC139" s="2" t="e">
        <f t="array" ref="AC139">IF(K139="3_art",IF(AB139=_xludf.XLOOKUP(W139,#REF!,#REF!),"",_xludf.XLOOKUP(W139,#REF!,#REF!)),IF(K139="2_familj",IF(AB139=_xludf.XLOOKUP(W139,#REF!,#REF!),"",_xludf.XLOOKUP(W139,#REF!,#REF!)),""))</f>
        <v>#REF!</v>
      </c>
    </row>
    <row r="140" spans="1:29" ht="13.5" customHeight="1">
      <c r="A140" s="37"/>
      <c r="B140" s="74" t="s">
        <v>36</v>
      </c>
      <c r="C140" s="74" t="s">
        <v>37</v>
      </c>
      <c r="D140" s="48"/>
      <c r="E140" s="40" t="s">
        <v>472</v>
      </c>
      <c r="F140" s="41" t="s">
        <v>473</v>
      </c>
      <c r="G140" s="41" t="s">
        <v>474</v>
      </c>
      <c r="H140" s="80"/>
      <c r="K140" s="29" t="e">
        <f t="shared" si="19"/>
        <v>#REF!</v>
      </c>
      <c r="L140" s="30">
        <v>1</v>
      </c>
      <c r="M140" s="19" t="e">
        <f>IF(K140="1_ordning",M137+1,M137)</f>
        <v>#REF!</v>
      </c>
      <c r="N140" s="29">
        <v>7</v>
      </c>
      <c r="O140" s="19" t="e">
        <f t="shared" si="25"/>
        <v>#REF!</v>
      </c>
      <c r="P140" s="30">
        <v>7</v>
      </c>
      <c r="Q140" s="19" t="str">
        <f>IF(LEN(E140)-LEN(SUBSTITUTE(E140," ",""))=1,LEFT(E140,FIND(" ",E140)-1),Q137)</f>
        <v>Streptopelia</v>
      </c>
      <c r="R140" s="19" t="e">
        <f>IF(Q140&lt;&gt;Q137,R137+1,R137)</f>
        <v>#REF!</v>
      </c>
      <c r="S140" s="30">
        <v>38</v>
      </c>
      <c r="T140" s="19" t="str">
        <f t="shared" si="20"/>
        <v>Streptopelia decaocto</v>
      </c>
      <c r="U140" s="29" t="s">
        <v>472</v>
      </c>
      <c r="V140" s="19" t="e">
        <f t="array" aca="1" ref="V140" ca="1">_xludf.XLOOKUP(U140,#REF!,#REF!)</f>
        <v>#NAME?</v>
      </c>
      <c r="W140" s="29">
        <v>2641</v>
      </c>
      <c r="X140" s="3" t="str">
        <f t="shared" si="48"/>
        <v/>
      </c>
      <c r="Y140" s="2" t="e">
        <f t="shared" si="21"/>
        <v>#REF!</v>
      </c>
      <c r="Z140" s="2" t="e">
        <f t="shared" si="22"/>
        <v>#REF!</v>
      </c>
      <c r="AA140" s="2" t="e">
        <f t="shared" si="23"/>
        <v>#REF!</v>
      </c>
      <c r="AB140" s="20" t="str">
        <f t="shared" si="24"/>
        <v>Eurasian Collared Dove</v>
      </c>
      <c r="AC140" s="2" t="e">
        <f t="array" ref="AC140">IF(K140="3_art",IF(AB140=_xludf.XLOOKUP(W140,#REF!,#REF!),"",_xludf.XLOOKUP(W140,#REF!,#REF!)),IF(K140="2_familj",IF(AB140=_xludf.XLOOKUP(W140,#REF!,#REF!),"",_xludf.XLOOKUP(W140,#REF!,#REF!)),""))</f>
        <v>#REF!</v>
      </c>
    </row>
    <row r="141" spans="1:29" ht="13.5" customHeight="1">
      <c r="A141" s="37"/>
      <c r="B141" s="37"/>
      <c r="C141" s="37"/>
      <c r="D141" s="48"/>
      <c r="E141" s="40" t="s">
        <v>475</v>
      </c>
      <c r="F141" s="41" t="s">
        <v>476</v>
      </c>
      <c r="G141" s="41" t="s">
        <v>477</v>
      </c>
      <c r="H141" s="49"/>
      <c r="K141" s="29" t="e">
        <f t="shared" si="19"/>
        <v>#REF!</v>
      </c>
      <c r="L141" s="30">
        <v>1</v>
      </c>
      <c r="M141" s="19" t="e">
        <f>IF(K141="1_ordning",M145+1,M145)</f>
        <v>#REF!</v>
      </c>
      <c r="N141" s="29">
        <v>7</v>
      </c>
      <c r="O141" s="19" t="e">
        <f t="shared" si="25"/>
        <v>#REF!</v>
      </c>
      <c r="P141" s="30">
        <v>7</v>
      </c>
      <c r="Q141" s="19" t="str">
        <f>IF(LEN(E141)-LEN(SUBSTITUTE(E141," ",""))=1,LEFT(E141,FIND(" ",E141)-1),Q145)</f>
        <v>Columba</v>
      </c>
      <c r="R141" s="19" t="e">
        <f>IF(Q141&lt;&gt;Q145,R145+1,R145)</f>
        <v>#REF!</v>
      </c>
      <c r="S141" s="30">
        <v>39</v>
      </c>
      <c r="T141" s="19" t="str">
        <f t="shared" si="20"/>
        <v>Columba palumbus</v>
      </c>
      <c r="U141" s="29" t="s">
        <v>475</v>
      </c>
      <c r="V141" s="19" t="e">
        <f t="array" aca="1" ref="V141" ca="1">_xludf.XLOOKUP(U141,#REF!,#REF!)</f>
        <v>#NAME?</v>
      </c>
      <c r="W141" s="29">
        <v>2683</v>
      </c>
      <c r="X141" s="3" t="str">
        <f t="shared" si="48"/>
        <v/>
      </c>
      <c r="Y141" s="2" t="e">
        <f t="shared" si="21"/>
        <v>#REF!</v>
      </c>
      <c r="Z141" s="2" t="e">
        <f t="shared" si="22"/>
        <v>#REF!</v>
      </c>
      <c r="AA141" s="2" t="e">
        <f t="shared" si="23"/>
        <v>#REF!</v>
      </c>
      <c r="AB141" s="20" t="str">
        <f t="shared" si="24"/>
        <v>Common Wood Pigeon</v>
      </c>
      <c r="AC141" s="2" t="e">
        <f t="array" ref="AC141">IF(K141="3_art",IF(AB141=_xludf.XLOOKUP(W141,#REF!,#REF!),"",_xludf.XLOOKUP(W141,#REF!,#REF!)),IF(K141="2_familj",IF(AB141=_xludf.XLOOKUP(W141,#REF!,#REF!),"",_xludf.XLOOKUP(W141,#REF!,#REF!)),""))</f>
        <v>#REF!</v>
      </c>
    </row>
    <row r="142" spans="1:29" ht="13.5" customHeight="1">
      <c r="A142" s="37"/>
      <c r="B142" s="38" t="s">
        <v>36</v>
      </c>
      <c r="C142" s="38" t="s">
        <v>37</v>
      </c>
      <c r="D142" s="51"/>
      <c r="E142" s="44" t="s">
        <v>478</v>
      </c>
      <c r="F142" s="45" t="s">
        <v>479</v>
      </c>
      <c r="G142" s="45" t="s">
        <v>480</v>
      </c>
      <c r="H142" s="81"/>
      <c r="K142" s="29" t="e">
        <f t="shared" si="19"/>
        <v>#REF!</v>
      </c>
      <c r="L142" s="30">
        <v>1</v>
      </c>
      <c r="M142" s="19" t="e">
        <f>IF(K142="1_ordning",M141+1,M141)</f>
        <v>#REF!</v>
      </c>
      <c r="N142" s="29">
        <v>7</v>
      </c>
      <c r="O142" s="19" t="e">
        <f t="shared" si="25"/>
        <v>#REF!</v>
      </c>
      <c r="P142" s="30">
        <v>7</v>
      </c>
      <c r="Q142" s="19" t="str">
        <f>IF(LEN(E142)-LEN(SUBSTITUTE(E142," ",""))=1,LEFT(E142,FIND(" ",E142)-1),Q141)</f>
        <v>Columba</v>
      </c>
      <c r="R142" s="19" t="e">
        <f>IF(Q142&lt;&gt;Q141,R141+1,R141)</f>
        <v>#REF!</v>
      </c>
      <c r="S142" s="30">
        <v>39</v>
      </c>
      <c r="T142" s="19" t="str">
        <f t="shared" si="20"/>
        <v>Columba palumbus palumbus</v>
      </c>
      <c r="U142" s="29" t="s">
        <v>481</v>
      </c>
      <c r="V142" s="19" t="e">
        <f t="array" aca="1" ref="V142" ca="1">_xludf.XLOOKUP(U142,#REF!,#REF!)</f>
        <v>#NAME?</v>
      </c>
      <c r="W142" s="29">
        <v>2684</v>
      </c>
      <c r="X142" s="3" t="str">
        <f t="shared" si="48"/>
        <v/>
      </c>
      <c r="Y142" s="2" t="e">
        <f t="shared" si="21"/>
        <v>#REF!</v>
      </c>
      <c r="Z142" s="2" t="e">
        <f t="shared" si="22"/>
        <v>#REF!</v>
      </c>
      <c r="AA142" s="2" t="e">
        <f t="shared" si="23"/>
        <v>#REF!</v>
      </c>
      <c r="AB142" s="20" t="str">
        <f t="shared" si="24"/>
        <v xml:space="preserve">   European Common Wood Pigeon*</v>
      </c>
      <c r="AC142" s="2" t="e">
        <f t="array" ref="AC142">IF(K142="3_art",IF(AB142=_xludf.XLOOKUP(W142,#REF!,#REF!),"",_xludf.XLOOKUP(W142,#REF!,#REF!)),IF(K142="2_familj",IF(AB142=_xludf.XLOOKUP(W142,#REF!,#REF!),"",_xludf.XLOOKUP(W142,#REF!,#REF!)),""))</f>
        <v>#REF!</v>
      </c>
    </row>
    <row r="143" spans="1:29" ht="13.5" customHeight="1">
      <c r="A143" s="37"/>
      <c r="B143" s="38" t="s">
        <v>30</v>
      </c>
      <c r="C143" s="38" t="s">
        <v>37</v>
      </c>
      <c r="D143" s="48"/>
      <c r="E143" s="40" t="s">
        <v>482</v>
      </c>
      <c r="F143" s="82" t="s">
        <v>483</v>
      </c>
      <c r="G143" s="41" t="s">
        <v>484</v>
      </c>
      <c r="H143" s="49" t="s">
        <v>485</v>
      </c>
      <c r="K143" s="29" t="e">
        <f t="shared" si="19"/>
        <v>#REF!</v>
      </c>
      <c r="L143" s="30">
        <v>1</v>
      </c>
      <c r="M143" s="19" t="e">
        <f>IF(K143="1_ordning",M140+1,M140)</f>
        <v>#REF!</v>
      </c>
      <c r="N143" s="29">
        <v>7</v>
      </c>
      <c r="O143" s="19" t="e">
        <f t="shared" si="25"/>
        <v>#REF!</v>
      </c>
      <c r="P143" s="30">
        <v>7</v>
      </c>
      <c r="Q143" s="19" t="str">
        <f>IF(LEN(E143)-LEN(SUBSTITUTE(E143," ",""))=1,LEFT(E143,FIND(" ",E143)-1),Q140)</f>
        <v>Columba</v>
      </c>
      <c r="R143" s="19" t="e">
        <f>IF(Q143&lt;&gt;Q140,R140+1,R140)</f>
        <v>#REF!</v>
      </c>
      <c r="S143" s="30">
        <v>39</v>
      </c>
      <c r="T143" s="19" t="str">
        <f t="shared" si="20"/>
        <v>Columba livia</v>
      </c>
      <c r="U143" s="29" t="s">
        <v>482</v>
      </c>
      <c r="V143" s="19" t="e">
        <f t="array" aca="1" ref="V143" ca="1">_xludf.XLOOKUP(U143,#REF!,#REF!)</f>
        <v>#NAME?</v>
      </c>
      <c r="W143" s="29">
        <v>2703</v>
      </c>
      <c r="X143" s="3" t="str">
        <f t="shared" si="48"/>
        <v/>
      </c>
      <c r="Y143" s="2" t="e">
        <f t="shared" si="21"/>
        <v>#REF!</v>
      </c>
      <c r="Z143" s="2" t="e">
        <f t="shared" si="22"/>
        <v>#REF!</v>
      </c>
      <c r="AA143" s="2" t="e">
        <f t="shared" si="23"/>
        <v>#REF!</v>
      </c>
      <c r="AB143" s="20" t="str">
        <f t="shared" si="24"/>
        <v>Rock Dove / Feral Pigeon</v>
      </c>
      <c r="AC143" s="2" t="e">
        <f t="array" ref="AC143">IF(K143="3_art",IF(AB143=_xludf.XLOOKUP(W143,#REF!,#REF!),"",_xludf.XLOOKUP(W143,#REF!,#REF!)),IF(K143="2_familj",IF(AB143=_xludf.XLOOKUP(W143,#REF!,#REF!),"",_xludf.XLOOKUP(W143,#REF!,#REF!)),""))</f>
        <v>#REF!</v>
      </c>
    </row>
    <row r="144" spans="1:29" ht="13.5" customHeight="1">
      <c r="A144" s="37"/>
      <c r="B144" s="37"/>
      <c r="C144" s="37"/>
      <c r="D144" s="48"/>
      <c r="E144" s="40" t="s">
        <v>486</v>
      </c>
      <c r="F144" s="41" t="s">
        <v>487</v>
      </c>
      <c r="G144" s="41" t="s">
        <v>488</v>
      </c>
      <c r="H144" s="49"/>
      <c r="K144" s="29" t="e">
        <f t="shared" si="19"/>
        <v>#REF!</v>
      </c>
      <c r="L144" s="30">
        <v>1</v>
      </c>
      <c r="M144" s="19" t="e">
        <f>IF(K144="1_ordning",#REF!+1,#REF!)</f>
        <v>#REF!</v>
      </c>
      <c r="N144" s="29">
        <v>7</v>
      </c>
      <c r="O144" s="19" t="e">
        <f>IF(K144="2_familj",#REF!+1,#REF!)</f>
        <v>#REF!</v>
      </c>
      <c r="P144" s="30">
        <v>7</v>
      </c>
      <c r="Q144" s="19" t="str">
        <f>IF(LEN(E144)-LEN(SUBSTITUTE(E144," ",""))=1,LEFT(E144,FIND(" ",E144)-1),#REF!)</f>
        <v>Columba</v>
      </c>
      <c r="R144" s="19" t="e">
        <f>IF(Q144&lt;&gt;#REF!,#REF!+1,#REF!)</f>
        <v>#REF!</v>
      </c>
      <c r="S144" s="30">
        <v>39</v>
      </c>
      <c r="T144" s="19" t="str">
        <f t="shared" si="20"/>
        <v>Columba oenas</v>
      </c>
      <c r="U144" s="29" t="s">
        <v>486</v>
      </c>
      <c r="V144" s="19" t="e">
        <f t="array" aca="1" ref="V144" ca="1">_xludf.XLOOKUP(U144,#REF!,#REF!)</f>
        <v>#NAME?</v>
      </c>
      <c r="W144" s="29">
        <v>2713</v>
      </c>
      <c r="X144" s="3" t="e">
        <f>IF(W144&gt;#REF!,"","Fel i ordningen!")</f>
        <v>#REF!</v>
      </c>
      <c r="Y144" s="2" t="e">
        <f t="shared" si="21"/>
        <v>#REF!</v>
      </c>
      <c r="Z144" s="2" t="e">
        <f t="shared" si="22"/>
        <v>#REF!</v>
      </c>
      <c r="AA144" s="2" t="e">
        <f t="shared" si="23"/>
        <v>#REF!</v>
      </c>
      <c r="AB144" s="20" t="str">
        <f t="shared" si="24"/>
        <v>Stock Dove</v>
      </c>
      <c r="AC144" s="2" t="e">
        <f t="array" ref="AC144">IF(K144="3_art",IF(AB144=_xludf.XLOOKUP(W144,#REF!,#REF!),"",_xludf.XLOOKUP(W144,#REF!,#REF!)),IF(K144="2_familj",IF(AB144=_xludf.XLOOKUP(W144,#REF!,#REF!),"",_xludf.XLOOKUP(W144,#REF!,#REF!)),""))</f>
        <v>#REF!</v>
      </c>
    </row>
    <row r="145" spans="1:29" ht="13.5" customHeight="1">
      <c r="A145" s="37"/>
      <c r="B145" s="38" t="s">
        <v>36</v>
      </c>
      <c r="C145" s="38" t="s">
        <v>37</v>
      </c>
      <c r="D145" s="51"/>
      <c r="E145" s="44" t="s">
        <v>489</v>
      </c>
      <c r="F145" s="45" t="s">
        <v>490</v>
      </c>
      <c r="G145" s="63" t="s">
        <v>491</v>
      </c>
      <c r="H145" s="60"/>
      <c r="K145" s="29" t="e">
        <f t="shared" si="19"/>
        <v>#REF!</v>
      </c>
      <c r="L145" s="30">
        <v>1</v>
      </c>
      <c r="M145" s="19" t="e">
        <f>IF(K145="1_ordning",M144+1,M144)</f>
        <v>#REF!</v>
      </c>
      <c r="N145" s="29">
        <v>7</v>
      </c>
      <c r="O145" s="19" t="e">
        <f t="shared" ref="O145:O399" si="55">IF(K145="2_familj",O144+1,O144)</f>
        <v>#REF!</v>
      </c>
      <c r="P145" s="30">
        <v>7</v>
      </c>
      <c r="Q145" s="19" t="str">
        <f>IF(LEN(E145)-LEN(SUBSTITUTE(E145," ",""))=1,LEFT(E145,FIND(" ",E145)-1),Q144)</f>
        <v>Columba</v>
      </c>
      <c r="R145" s="19" t="e">
        <f>IF(Q145&lt;&gt;Q144,R144+1,R144)</f>
        <v>#REF!</v>
      </c>
      <c r="S145" s="30">
        <v>39</v>
      </c>
      <c r="T145" s="19" t="str">
        <f t="shared" si="20"/>
        <v>Columba oenas oenas</v>
      </c>
      <c r="U145" s="29" t="s">
        <v>492</v>
      </c>
      <c r="V145" s="19" t="e">
        <f t="array" aca="1" ref="V145" ca="1">_xludf.XLOOKUP(U145,#REF!,#REF!)</f>
        <v>#NAME?</v>
      </c>
      <c r="W145" s="29">
        <v>2714</v>
      </c>
      <c r="X145" s="3" t="str">
        <f t="shared" ref="X145:X399" si="56">IF(W145&gt;W144,"","Fel i ordningen!")</f>
        <v/>
      </c>
      <c r="Y145" s="2" t="e">
        <f t="shared" si="21"/>
        <v>#REF!</v>
      </c>
      <c r="Z145" s="2" t="e">
        <f t="shared" si="22"/>
        <v>#REF!</v>
      </c>
      <c r="AA145" s="2" t="e">
        <f t="shared" si="23"/>
        <v>#REF!</v>
      </c>
      <c r="AB145" s="20" t="str">
        <f t="shared" si="24"/>
        <v xml:space="preserve">   Western Stock Dove</v>
      </c>
      <c r="AC145" s="2" t="e">
        <f t="array" ref="AC145">IF(K145="3_art",IF(AB145=_xludf.XLOOKUP(W145,#REF!,#REF!),"",_xludf.XLOOKUP(W145,#REF!,#REF!)),IF(K145="2_familj",IF(AB145=_xludf.XLOOKUP(W145,#REF!,#REF!),"",_xludf.XLOOKUP(W145,#REF!,#REF!)),""))</f>
        <v>#REF!</v>
      </c>
    </row>
    <row r="146" spans="1:29" ht="21" customHeight="1">
      <c r="A146" s="22"/>
      <c r="B146" s="22"/>
      <c r="C146" s="22"/>
      <c r="D146" s="24" t="s">
        <v>21</v>
      </c>
      <c r="E146" s="25" t="s">
        <v>493</v>
      </c>
      <c r="F146" s="26" t="s">
        <v>494</v>
      </c>
      <c r="G146" s="27"/>
      <c r="H146" s="27"/>
      <c r="I146" s="28"/>
      <c r="J146" s="28"/>
      <c r="K146" s="29" t="e">
        <f t="shared" si="19"/>
        <v>#REF!</v>
      </c>
      <c r="L146" s="30">
        <v>1</v>
      </c>
      <c r="M146" s="19" t="e">
        <f>IF(K146="1_ordning",M142+1,M142)</f>
        <v>#REF!</v>
      </c>
      <c r="N146" s="29">
        <v>8</v>
      </c>
      <c r="O146" s="19" t="e">
        <f t="shared" si="55"/>
        <v>#REF!</v>
      </c>
      <c r="P146" s="32">
        <v>7</v>
      </c>
      <c r="Q146" s="19" t="str">
        <f>IF(LEN(E146)-LEN(SUBSTITUTE(E146," ",""))=1,LEFT(E146,FIND(" ",E146)-1),Q142)</f>
        <v>Columba</v>
      </c>
      <c r="R146" s="19" t="e">
        <f>IF(Q146&lt;&gt;Q142,R142+1,R142)</f>
        <v>#REF!</v>
      </c>
      <c r="S146" s="29">
        <v>39</v>
      </c>
      <c r="T146" s="19" t="str">
        <f t="shared" si="20"/>
        <v>GRUIFORMES</v>
      </c>
      <c r="U146" s="29" t="s">
        <v>493</v>
      </c>
      <c r="V146" s="19" t="e">
        <f t="array" aca="1" ref="V146" ca="1">_xludf.XLOOKUP(U146,#REF!,#REF!)</f>
        <v>#NAME?</v>
      </c>
      <c r="W146" s="29">
        <v>3237</v>
      </c>
      <c r="X146" s="3" t="str">
        <f t="shared" si="56"/>
        <v/>
      </c>
      <c r="Y146" s="2" t="e">
        <f t="shared" si="21"/>
        <v>#REF!</v>
      </c>
      <c r="Z146" s="20" t="e">
        <f t="shared" si="22"/>
        <v>#REF!</v>
      </c>
      <c r="AA146" s="2" t="e">
        <f t="shared" si="23"/>
        <v>#REF!</v>
      </c>
      <c r="AB146" s="2">
        <f t="shared" si="24"/>
        <v>0</v>
      </c>
      <c r="AC146" s="2" t="e">
        <f t="array" ref="AC146">IF(K146="3_art",IF(AB146=_xludf.XLOOKUP(W146,#REF!,#REF!),"",_xludf.XLOOKUP(W146,#REF!,#REF!)),IF(K146="2_familj",IF(AB146=_xludf.XLOOKUP(W146,#REF!,#REF!),"",_xludf.XLOOKUP(W146,#REF!,#REF!)),""))</f>
        <v>#REF!</v>
      </c>
    </row>
    <row r="147" spans="1:29" ht="13.5" customHeight="1">
      <c r="A147" s="33"/>
      <c r="B147" s="33"/>
      <c r="C147" s="33"/>
      <c r="D147" s="34" t="s">
        <v>21</v>
      </c>
      <c r="E147" s="35" t="s">
        <v>495</v>
      </c>
      <c r="F147" s="36" t="s">
        <v>496</v>
      </c>
      <c r="G147" s="36" t="s">
        <v>497</v>
      </c>
      <c r="H147" s="33"/>
      <c r="K147" s="29" t="e">
        <f t="shared" si="19"/>
        <v>#REF!</v>
      </c>
      <c r="L147" s="30">
        <v>1</v>
      </c>
      <c r="M147" s="19" t="e">
        <f t="shared" ref="M147:M367" si="57">IF(K147="1_ordning",M146+1,M146)</f>
        <v>#REF!</v>
      </c>
      <c r="N147" s="29">
        <v>8</v>
      </c>
      <c r="O147" s="19" t="e">
        <f t="shared" si="55"/>
        <v>#REF!</v>
      </c>
      <c r="P147" s="30">
        <v>8</v>
      </c>
      <c r="Q147" s="19" t="str">
        <f t="shared" ref="Q147:Q170" si="58">IF(LEN(E147)-LEN(SUBSTITUTE(E147," ",""))=1,LEFT(E147,FIND(" ",E147)-1),Q146)</f>
        <v>Columba</v>
      </c>
      <c r="R147" s="19" t="e">
        <f t="shared" ref="R147:R367" si="59">IF(Q147&lt;&gt;Q146,R146+1,R146)</f>
        <v>#REF!</v>
      </c>
      <c r="S147" s="30">
        <v>39</v>
      </c>
      <c r="T147" s="19" t="str">
        <f t="shared" si="20"/>
        <v>Gruidae</v>
      </c>
      <c r="U147" s="29" t="s">
        <v>495</v>
      </c>
      <c r="V147" s="19" t="e">
        <f t="array" aca="1" ref="V147" ca="1">_xludf.XLOOKUP(U147,#REF!,#REF!)</f>
        <v>#NAME?</v>
      </c>
      <c r="W147" s="29">
        <v>3256</v>
      </c>
      <c r="X147" s="3" t="str">
        <f t="shared" si="56"/>
        <v/>
      </c>
      <c r="Y147" s="2" t="e">
        <f t="shared" si="21"/>
        <v>#REF!</v>
      </c>
      <c r="Z147" s="20" t="e">
        <f t="shared" si="22"/>
        <v>#REF!</v>
      </c>
      <c r="AA147" s="2" t="e">
        <f t="shared" si="23"/>
        <v>#REF!</v>
      </c>
      <c r="AB147" s="20" t="str">
        <f t="shared" si="24"/>
        <v>Cranes</v>
      </c>
      <c r="AC147" s="2" t="e">
        <f t="array" ref="AC147">IF(K147="3_art",IF(AB147=_xludf.XLOOKUP(W147,#REF!,#REF!),"",_xludf.XLOOKUP(W147,#REF!,#REF!)),IF(K147="2_familj",IF(AB147=_xludf.XLOOKUP(W147,#REF!,#REF!),"",_xludf.XLOOKUP(W147,#REF!,#REF!)),""))</f>
        <v>#REF!</v>
      </c>
    </row>
    <row r="148" spans="1:29" ht="13.5" customHeight="1">
      <c r="A148" s="38" t="s">
        <v>84</v>
      </c>
      <c r="B148" s="38" t="s">
        <v>36</v>
      </c>
      <c r="C148" s="38" t="s">
        <v>31</v>
      </c>
      <c r="D148" s="66" t="s">
        <v>446</v>
      </c>
      <c r="E148" s="40" t="s">
        <v>498</v>
      </c>
      <c r="F148" s="41" t="s">
        <v>499</v>
      </c>
      <c r="G148" s="41" t="s">
        <v>500</v>
      </c>
      <c r="H148" s="75" t="s">
        <v>343</v>
      </c>
      <c r="K148" s="29" t="e">
        <f t="shared" si="19"/>
        <v>#REF!</v>
      </c>
      <c r="L148" s="30">
        <v>1</v>
      </c>
      <c r="M148" s="19" t="e">
        <f t="shared" si="57"/>
        <v>#REF!</v>
      </c>
      <c r="N148" s="29">
        <v>8</v>
      </c>
      <c r="O148" s="19" t="e">
        <f t="shared" si="55"/>
        <v>#REF!</v>
      </c>
      <c r="P148" s="30">
        <v>8</v>
      </c>
      <c r="Q148" s="19" t="str">
        <f t="shared" si="58"/>
        <v>Antigone</v>
      </c>
      <c r="R148" s="19" t="e">
        <f t="shared" si="59"/>
        <v>#REF!</v>
      </c>
      <c r="S148" s="30">
        <v>40</v>
      </c>
      <c r="T148" s="19" t="str">
        <f t="shared" si="20"/>
        <v>Antigone canadensis</v>
      </c>
      <c r="U148" s="29" t="s">
        <v>501</v>
      </c>
      <c r="V148" s="19" t="e">
        <f t="array" aca="1" ref="V148" ca="1">_xludf.XLOOKUP(U148,#REF!,#REF!)</f>
        <v>#NAME?</v>
      </c>
      <c r="W148" s="29">
        <v>3267</v>
      </c>
      <c r="X148" s="3" t="str">
        <f t="shared" si="56"/>
        <v/>
      </c>
      <c r="Y148" s="2" t="e">
        <f t="shared" si="21"/>
        <v>#REF!</v>
      </c>
      <c r="Z148" s="2" t="e">
        <f t="shared" si="22"/>
        <v>#REF!</v>
      </c>
      <c r="AA148" s="2" t="e">
        <f t="shared" si="23"/>
        <v>#REF!</v>
      </c>
      <c r="AB148" s="20" t="str">
        <f t="shared" si="24"/>
        <v>Sandhill Crane</v>
      </c>
      <c r="AC148" s="2" t="e">
        <f t="array" ref="AC148">IF(K148="3_art",IF(AB148=_xludf.XLOOKUP(W148,#REF!,#REF!),"",_xludf.XLOOKUP(W148,#REF!,#REF!)),IF(K148="2_familj",IF(AB148=_xludf.XLOOKUP(W148,#REF!,#REF!),"",_xludf.XLOOKUP(W148,#REF!,#REF!)),""))</f>
        <v>#REF!</v>
      </c>
    </row>
    <row r="149" spans="1:29" ht="13.5" customHeight="1">
      <c r="A149" s="38" t="s">
        <v>84</v>
      </c>
      <c r="B149" s="38" t="s">
        <v>36</v>
      </c>
      <c r="C149" s="38" t="s">
        <v>31</v>
      </c>
      <c r="D149" s="66" t="s">
        <v>502</v>
      </c>
      <c r="E149" s="40" t="s">
        <v>503</v>
      </c>
      <c r="F149" s="41" t="s">
        <v>504</v>
      </c>
      <c r="G149" s="41" t="s">
        <v>505</v>
      </c>
      <c r="H149" s="49"/>
      <c r="K149" s="29" t="e">
        <f t="shared" si="19"/>
        <v>#REF!</v>
      </c>
      <c r="L149" s="30">
        <v>1</v>
      </c>
      <c r="M149" s="19" t="e">
        <f t="shared" si="57"/>
        <v>#REF!</v>
      </c>
      <c r="N149" s="29">
        <v>8</v>
      </c>
      <c r="O149" s="19" t="e">
        <f t="shared" si="55"/>
        <v>#REF!</v>
      </c>
      <c r="P149" s="30">
        <v>8</v>
      </c>
      <c r="Q149" s="19" t="str">
        <f t="shared" si="58"/>
        <v>Grus</v>
      </c>
      <c r="R149" s="19" t="e">
        <f t="shared" si="59"/>
        <v>#REF!</v>
      </c>
      <c r="S149" s="30">
        <v>41</v>
      </c>
      <c r="T149" s="19" t="str">
        <f t="shared" si="20"/>
        <v>Grus virgo</v>
      </c>
      <c r="U149" s="29" t="s">
        <v>503</v>
      </c>
      <c r="V149" s="19" t="e">
        <f t="array" aca="1" ref="V149" ca="1">_xludf.XLOOKUP(U149,#REF!,#REF!)</f>
        <v>#NAME?</v>
      </c>
      <c r="W149" s="29">
        <v>3281</v>
      </c>
      <c r="X149" s="3" t="str">
        <f t="shared" si="56"/>
        <v/>
      </c>
      <c r="Y149" s="2" t="e">
        <f t="shared" si="21"/>
        <v>#REF!</v>
      </c>
      <c r="Z149" s="2" t="e">
        <f t="shared" si="22"/>
        <v>#REF!</v>
      </c>
      <c r="AA149" s="2" t="e">
        <f t="shared" si="23"/>
        <v>#REF!</v>
      </c>
      <c r="AB149" s="20" t="str">
        <f t="shared" si="24"/>
        <v>Demoiselle Crane</v>
      </c>
      <c r="AC149" s="2" t="e">
        <f t="array" ref="AC149">IF(K149="3_art",IF(AB149=_xludf.XLOOKUP(W149,#REF!,#REF!),"",_xludf.XLOOKUP(W149,#REF!,#REF!)),IF(K149="2_familj",IF(AB149=_xludf.XLOOKUP(W149,#REF!,#REF!),"",_xludf.XLOOKUP(W149,#REF!,#REF!)),""))</f>
        <v>#REF!</v>
      </c>
    </row>
    <row r="150" spans="1:29" ht="13.5" customHeight="1">
      <c r="A150" s="37"/>
      <c r="B150" s="38" t="s">
        <v>36</v>
      </c>
      <c r="C150" s="38" t="s">
        <v>37</v>
      </c>
      <c r="D150" s="48"/>
      <c r="E150" s="40" t="s">
        <v>506</v>
      </c>
      <c r="F150" s="41" t="s">
        <v>507</v>
      </c>
      <c r="G150" s="41" t="s">
        <v>508</v>
      </c>
      <c r="H150" s="49"/>
      <c r="K150" s="29" t="e">
        <f t="shared" si="19"/>
        <v>#REF!</v>
      </c>
      <c r="L150" s="30">
        <v>1</v>
      </c>
      <c r="M150" s="19" t="e">
        <f t="shared" si="57"/>
        <v>#REF!</v>
      </c>
      <c r="N150" s="29">
        <v>8</v>
      </c>
      <c r="O150" s="19" t="e">
        <f t="shared" si="55"/>
        <v>#REF!</v>
      </c>
      <c r="P150" s="30">
        <v>8</v>
      </c>
      <c r="Q150" s="19" t="str">
        <f t="shared" si="58"/>
        <v>Grus</v>
      </c>
      <c r="R150" s="19" t="e">
        <f t="shared" si="59"/>
        <v>#REF!</v>
      </c>
      <c r="S150" s="30">
        <v>41</v>
      </c>
      <c r="T150" s="19" t="str">
        <f t="shared" si="20"/>
        <v>Grus grus</v>
      </c>
      <c r="U150" s="29" t="s">
        <v>506</v>
      </c>
      <c r="V150" s="19" t="e">
        <f t="array" aca="1" ref="V150" ca="1">_xludf.XLOOKUP(U150,#REF!,#REF!)</f>
        <v>#NAME?</v>
      </c>
      <c r="W150" s="29">
        <v>3285</v>
      </c>
      <c r="X150" s="3" t="str">
        <f t="shared" si="56"/>
        <v/>
      </c>
      <c r="Y150" s="2" t="e">
        <f t="shared" si="21"/>
        <v>#REF!</v>
      </c>
      <c r="Z150" s="2" t="e">
        <f t="shared" si="22"/>
        <v>#REF!</v>
      </c>
      <c r="AA150" s="2" t="e">
        <f t="shared" si="23"/>
        <v>#REF!</v>
      </c>
      <c r="AB150" s="20" t="str">
        <f t="shared" si="24"/>
        <v>Common Crane</v>
      </c>
      <c r="AC150" s="2" t="e">
        <f t="array" ref="AC150">IF(K150="3_art",IF(AB150=_xludf.XLOOKUP(W150,#REF!,#REF!),"",_xludf.XLOOKUP(W150,#REF!,#REF!)),IF(K150="2_familj",IF(AB150=_xludf.XLOOKUP(W150,#REF!,#REF!),"",_xludf.XLOOKUP(W150,#REF!,#REF!)),""))</f>
        <v>#REF!</v>
      </c>
    </row>
    <row r="151" spans="1:29" ht="13.5" customHeight="1">
      <c r="A151" s="33"/>
      <c r="B151" s="33"/>
      <c r="C151" s="33"/>
      <c r="D151" s="34" t="s">
        <v>21</v>
      </c>
      <c r="E151" s="35" t="s">
        <v>509</v>
      </c>
      <c r="F151" s="36" t="s">
        <v>510</v>
      </c>
      <c r="G151" s="36" t="s">
        <v>511</v>
      </c>
      <c r="H151" s="33"/>
      <c r="K151" s="29" t="e">
        <f t="shared" si="19"/>
        <v>#REF!</v>
      </c>
      <c r="L151" s="30">
        <v>1</v>
      </c>
      <c r="M151" s="19" t="e">
        <f t="shared" si="57"/>
        <v>#REF!</v>
      </c>
      <c r="N151" s="29">
        <v>8</v>
      </c>
      <c r="O151" s="19" t="e">
        <f t="shared" si="55"/>
        <v>#REF!</v>
      </c>
      <c r="P151" s="30">
        <v>9</v>
      </c>
      <c r="Q151" s="19" t="str">
        <f t="shared" si="58"/>
        <v>Grus</v>
      </c>
      <c r="R151" s="19" t="e">
        <f t="shared" si="59"/>
        <v>#REF!</v>
      </c>
      <c r="S151" s="30">
        <v>41</v>
      </c>
      <c r="T151" s="19" t="str">
        <f t="shared" si="20"/>
        <v>Rallidae</v>
      </c>
      <c r="U151" s="29" t="s">
        <v>509</v>
      </c>
      <c r="V151" s="19" t="e">
        <f t="array" aca="1" ref="V151" ca="1">_xludf.XLOOKUP(U151,#REF!,#REF!)</f>
        <v>#NAME?</v>
      </c>
      <c r="W151" s="29">
        <v>3339</v>
      </c>
      <c r="X151" s="3" t="str">
        <f t="shared" si="56"/>
        <v/>
      </c>
      <c r="Y151" s="2" t="e">
        <f t="shared" si="21"/>
        <v>#REF!</v>
      </c>
      <c r="Z151" s="20" t="e">
        <f t="shared" si="22"/>
        <v>#REF!</v>
      </c>
      <c r="AA151" s="20" t="e">
        <f t="shared" si="23"/>
        <v>#REF!</v>
      </c>
      <c r="AB151" s="20" t="str">
        <f t="shared" si="24"/>
        <v>Rails, Gallinules, and Coots</v>
      </c>
      <c r="AC151" s="2" t="e">
        <f t="array" ref="AC151">IF(K151="3_art",IF(AB151=_xludf.XLOOKUP(W151,#REF!,#REF!),"",_xludf.XLOOKUP(W151,#REF!,#REF!)),IF(K151="2_familj",IF(AB151=_xludf.XLOOKUP(W151,#REF!,#REF!),"",_xludf.XLOOKUP(W151,#REF!,#REF!)),""))</f>
        <v>#REF!</v>
      </c>
    </row>
    <row r="152" spans="1:29" ht="13.5" customHeight="1">
      <c r="A152" s="37"/>
      <c r="B152" s="37"/>
      <c r="C152" s="37"/>
      <c r="D152" s="48"/>
      <c r="E152" s="40" t="s">
        <v>512</v>
      </c>
      <c r="F152" s="41" t="s">
        <v>513</v>
      </c>
      <c r="G152" s="41" t="s">
        <v>514</v>
      </c>
      <c r="H152" s="49"/>
      <c r="K152" s="29" t="e">
        <f t="shared" si="19"/>
        <v>#REF!</v>
      </c>
      <c r="L152" s="30">
        <v>1</v>
      </c>
      <c r="M152" s="19" t="e">
        <f t="shared" si="57"/>
        <v>#REF!</v>
      </c>
      <c r="N152" s="29">
        <v>8</v>
      </c>
      <c r="O152" s="19" t="e">
        <f t="shared" si="55"/>
        <v>#REF!</v>
      </c>
      <c r="P152" s="30">
        <v>9</v>
      </c>
      <c r="Q152" s="19" t="str">
        <f t="shared" si="58"/>
        <v>Rallus</v>
      </c>
      <c r="R152" s="19" t="e">
        <f t="shared" si="59"/>
        <v>#REF!</v>
      </c>
      <c r="S152" s="30">
        <v>42</v>
      </c>
      <c r="T152" s="19" t="str">
        <f t="shared" si="20"/>
        <v>Rallus aquaticus</v>
      </c>
      <c r="U152" s="29" t="s">
        <v>512</v>
      </c>
      <c r="V152" s="19" t="e">
        <f t="array" aca="1" ref="V152" ca="1">_xludf.XLOOKUP(U152,#REF!,#REF!)</f>
        <v>#NAME?</v>
      </c>
      <c r="W152" s="29">
        <v>3431</v>
      </c>
      <c r="X152" s="3" t="str">
        <f t="shared" si="56"/>
        <v/>
      </c>
      <c r="Y152" s="2" t="e">
        <f t="shared" si="21"/>
        <v>#REF!</v>
      </c>
      <c r="Z152" s="2" t="e">
        <f t="shared" si="22"/>
        <v>#REF!</v>
      </c>
      <c r="AA152" s="2" t="e">
        <f t="shared" si="23"/>
        <v>#REF!</v>
      </c>
      <c r="AB152" s="20" t="str">
        <f t="shared" si="24"/>
        <v>Water Rail</v>
      </c>
      <c r="AC152" s="2" t="e">
        <f t="array" ref="AC152">IF(K152="3_art",IF(AB152=_xludf.XLOOKUP(W152,#REF!,#REF!),"",_xludf.XLOOKUP(W152,#REF!,#REF!)),IF(K152="2_familj",IF(AB152=_xludf.XLOOKUP(W152,#REF!,#REF!),"",_xludf.XLOOKUP(W152,#REF!,#REF!)),""))</f>
        <v>#REF!</v>
      </c>
    </row>
    <row r="153" spans="1:29" ht="13.5" customHeight="1">
      <c r="A153" s="37"/>
      <c r="B153" s="38" t="s">
        <v>36</v>
      </c>
      <c r="C153" s="38" t="s">
        <v>37</v>
      </c>
      <c r="D153" s="51"/>
      <c r="E153" s="44" t="s">
        <v>515</v>
      </c>
      <c r="F153" s="45" t="s">
        <v>516</v>
      </c>
      <c r="G153" s="63" t="s">
        <v>517</v>
      </c>
      <c r="H153" s="60"/>
      <c r="K153" s="29" t="e">
        <f t="shared" si="19"/>
        <v>#REF!</v>
      </c>
      <c r="L153" s="30">
        <v>1</v>
      </c>
      <c r="M153" s="19" t="e">
        <f t="shared" si="57"/>
        <v>#REF!</v>
      </c>
      <c r="N153" s="29">
        <v>8</v>
      </c>
      <c r="O153" s="19" t="e">
        <f t="shared" si="55"/>
        <v>#REF!</v>
      </c>
      <c r="P153" s="30">
        <v>9</v>
      </c>
      <c r="Q153" s="19" t="str">
        <f t="shared" si="58"/>
        <v>Rallus</v>
      </c>
      <c r="R153" s="19" t="e">
        <f t="shared" si="59"/>
        <v>#REF!</v>
      </c>
      <c r="S153" s="30">
        <v>42</v>
      </c>
      <c r="T153" s="19" t="str">
        <f t="shared" si="20"/>
        <v>Rallus aquaticus aquaticus</v>
      </c>
      <c r="U153" s="29" t="s">
        <v>518</v>
      </c>
      <c r="V153" s="19" t="e">
        <f t="array" aca="1" ref="V153" ca="1">_xludf.XLOOKUP(U153,#REF!,#REF!)</f>
        <v>#NAME?</v>
      </c>
      <c r="W153" s="29">
        <v>3433</v>
      </c>
      <c r="X153" s="3" t="str">
        <f t="shared" si="56"/>
        <v/>
      </c>
      <c r="Y153" s="2" t="e">
        <f t="shared" si="21"/>
        <v>#REF!</v>
      </c>
      <c r="Z153" s="2" t="e">
        <f t="shared" si="22"/>
        <v>#REF!</v>
      </c>
      <c r="AA153" s="2" t="e">
        <f t="shared" si="23"/>
        <v>#REF!</v>
      </c>
      <c r="AB153" s="20" t="str">
        <f t="shared" si="24"/>
        <v xml:space="preserve">   Western Water Rail</v>
      </c>
      <c r="AC153" s="2" t="e">
        <f t="array" ref="AC153">IF(K153="3_art",IF(AB153=_xludf.XLOOKUP(W153,#REF!,#REF!),"",_xludf.XLOOKUP(W153,#REF!,#REF!)),IF(K153="2_familj",IF(AB153=_xludf.XLOOKUP(W153,#REF!,#REF!),"",_xludf.XLOOKUP(W153,#REF!,#REF!)),""))</f>
        <v>#REF!</v>
      </c>
    </row>
    <row r="154" spans="1:29" ht="13.5" customHeight="1">
      <c r="A154" s="37"/>
      <c r="B154" s="38" t="s">
        <v>36</v>
      </c>
      <c r="C154" s="38" t="s">
        <v>37</v>
      </c>
      <c r="D154" s="48"/>
      <c r="E154" s="40" t="s">
        <v>519</v>
      </c>
      <c r="F154" s="41" t="s">
        <v>520</v>
      </c>
      <c r="G154" s="41" t="s">
        <v>521</v>
      </c>
      <c r="H154" s="49"/>
      <c r="K154" s="29" t="e">
        <f t="shared" si="19"/>
        <v>#REF!</v>
      </c>
      <c r="L154" s="30">
        <v>1</v>
      </c>
      <c r="M154" s="19" t="e">
        <f t="shared" si="57"/>
        <v>#REF!</v>
      </c>
      <c r="N154" s="29">
        <v>8</v>
      </c>
      <c r="O154" s="19" t="e">
        <f t="shared" si="55"/>
        <v>#REF!</v>
      </c>
      <c r="P154" s="30">
        <v>9</v>
      </c>
      <c r="Q154" s="19" t="str">
        <f t="shared" si="58"/>
        <v>Crex</v>
      </c>
      <c r="R154" s="19" t="e">
        <f t="shared" si="59"/>
        <v>#REF!</v>
      </c>
      <c r="S154" s="30">
        <v>43</v>
      </c>
      <c r="T154" s="19" t="str">
        <f t="shared" si="20"/>
        <v>Crex crex</v>
      </c>
      <c r="U154" s="29" t="s">
        <v>519</v>
      </c>
      <c r="V154" s="19" t="e">
        <f t="array" aca="1" ref="V154" ca="1">_xludf.XLOOKUP(U154,#REF!,#REF!)</f>
        <v>#NAME?</v>
      </c>
      <c r="W154" s="29">
        <v>3459</v>
      </c>
      <c r="X154" s="3" t="str">
        <f t="shared" si="56"/>
        <v/>
      </c>
      <c r="Y154" s="2" t="e">
        <f t="shared" si="21"/>
        <v>#REF!</v>
      </c>
      <c r="Z154" s="2" t="e">
        <f t="shared" si="22"/>
        <v>#REF!</v>
      </c>
      <c r="AA154" s="2" t="e">
        <f t="shared" si="23"/>
        <v>#REF!</v>
      </c>
      <c r="AB154" s="20" t="str">
        <f t="shared" si="24"/>
        <v>Corn Crake</v>
      </c>
      <c r="AC154" s="2" t="e">
        <f t="array" ref="AC154">IF(K154="3_art",IF(AB154=_xludf.XLOOKUP(W154,#REF!,#REF!),"",_xludf.XLOOKUP(W154,#REF!,#REF!)),IF(K154="2_familj",IF(AB154=_xludf.XLOOKUP(W154,#REF!,#REF!),"",_xludf.XLOOKUP(W154,#REF!,#REF!)),""))</f>
        <v>#REF!</v>
      </c>
    </row>
    <row r="155" spans="1:29" ht="13.5" customHeight="1">
      <c r="A155" s="38" t="s">
        <v>84</v>
      </c>
      <c r="B155" s="38" t="s">
        <v>36</v>
      </c>
      <c r="C155" s="38" t="s">
        <v>31</v>
      </c>
      <c r="D155" s="66" t="s">
        <v>165</v>
      </c>
      <c r="E155" s="40" t="s">
        <v>522</v>
      </c>
      <c r="F155" s="41" t="s">
        <v>523</v>
      </c>
      <c r="G155" s="41" t="s">
        <v>524</v>
      </c>
      <c r="H155" s="49"/>
      <c r="K155" s="29" t="e">
        <f t="shared" si="19"/>
        <v>#REF!</v>
      </c>
      <c r="L155" s="30">
        <v>1</v>
      </c>
      <c r="M155" s="19" t="e">
        <f t="shared" si="57"/>
        <v>#REF!</v>
      </c>
      <c r="N155" s="29">
        <v>8</v>
      </c>
      <c r="O155" s="19" t="e">
        <f t="shared" si="55"/>
        <v>#REF!</v>
      </c>
      <c r="P155" s="30">
        <v>9</v>
      </c>
      <c r="Q155" s="19" t="str">
        <f t="shared" si="58"/>
        <v>Porzana</v>
      </c>
      <c r="R155" s="19" t="e">
        <f t="shared" si="59"/>
        <v>#REF!</v>
      </c>
      <c r="S155" s="30">
        <v>44</v>
      </c>
      <c r="T155" s="19" t="str">
        <f t="shared" si="20"/>
        <v>Porzana carolina</v>
      </c>
      <c r="U155" s="29" t="s">
        <v>522</v>
      </c>
      <c r="V155" s="19" t="e">
        <f t="array" aca="1" ref="V155" ca="1">_xludf.XLOOKUP(U155,#REF!,#REF!)</f>
        <v>#NAME?</v>
      </c>
      <c r="W155" s="29">
        <v>3549</v>
      </c>
      <c r="X155" s="3" t="str">
        <f t="shared" si="56"/>
        <v/>
      </c>
      <c r="Y155" s="2" t="e">
        <f t="shared" si="21"/>
        <v>#REF!</v>
      </c>
      <c r="Z155" s="2" t="e">
        <f t="shared" si="22"/>
        <v>#REF!</v>
      </c>
      <c r="AA155" s="2" t="e">
        <f t="shared" si="23"/>
        <v>#REF!</v>
      </c>
      <c r="AB155" s="20" t="str">
        <f t="shared" si="24"/>
        <v>Sora</v>
      </c>
      <c r="AC155" s="2" t="e">
        <f t="array" ref="AC155">IF(K155="3_art",IF(AB155=_xludf.XLOOKUP(W155,#REF!,#REF!),"",_xludf.XLOOKUP(W155,#REF!,#REF!)),IF(K155="2_familj",IF(AB155=_xludf.XLOOKUP(W155,#REF!,#REF!),"",_xludf.XLOOKUP(W155,#REF!,#REF!)),""))</f>
        <v>#REF!</v>
      </c>
    </row>
    <row r="156" spans="1:29" ht="13.5" customHeight="1">
      <c r="A156" s="37"/>
      <c r="B156" s="38" t="s">
        <v>36</v>
      </c>
      <c r="C156" s="38" t="s">
        <v>37</v>
      </c>
      <c r="D156" s="48"/>
      <c r="E156" s="40" t="s">
        <v>525</v>
      </c>
      <c r="F156" s="41" t="s">
        <v>526</v>
      </c>
      <c r="G156" s="41" t="s">
        <v>527</v>
      </c>
      <c r="H156" s="49"/>
      <c r="K156" s="29" t="e">
        <f t="shared" si="19"/>
        <v>#REF!</v>
      </c>
      <c r="L156" s="30">
        <v>1</v>
      </c>
      <c r="M156" s="19" t="e">
        <f t="shared" si="57"/>
        <v>#REF!</v>
      </c>
      <c r="N156" s="29">
        <v>8</v>
      </c>
      <c r="O156" s="19" t="e">
        <f t="shared" si="55"/>
        <v>#REF!</v>
      </c>
      <c r="P156" s="30">
        <v>9</v>
      </c>
      <c r="Q156" s="19" t="str">
        <f t="shared" si="58"/>
        <v>Porzana</v>
      </c>
      <c r="R156" s="19" t="e">
        <f t="shared" si="59"/>
        <v>#REF!</v>
      </c>
      <c r="S156" s="30">
        <v>44</v>
      </c>
      <c r="T156" s="19" t="str">
        <f t="shared" si="20"/>
        <v>Porzana porzana</v>
      </c>
      <c r="U156" s="29" t="s">
        <v>525</v>
      </c>
      <c r="V156" s="19" t="e">
        <f t="array" aca="1" ref="V156" ca="1">_xludf.XLOOKUP(U156,#REF!,#REF!)</f>
        <v>#NAME?</v>
      </c>
      <c r="W156" s="29">
        <v>3550</v>
      </c>
      <c r="X156" s="3" t="str">
        <f t="shared" si="56"/>
        <v/>
      </c>
      <c r="Y156" s="2" t="e">
        <f t="shared" si="21"/>
        <v>#REF!</v>
      </c>
      <c r="Z156" s="2" t="e">
        <f t="shared" si="22"/>
        <v>#REF!</v>
      </c>
      <c r="AA156" s="2" t="e">
        <f t="shared" si="23"/>
        <v>#REF!</v>
      </c>
      <c r="AB156" s="20" t="str">
        <f t="shared" si="24"/>
        <v>Spotted Crake</v>
      </c>
      <c r="AC156" s="2" t="e">
        <f t="array" ref="AC156">IF(K156="3_art",IF(AB156=_xludf.XLOOKUP(W156,#REF!,#REF!),"",_xludf.XLOOKUP(W156,#REF!,#REF!)),IF(K156="2_familj",IF(AB156=_xludf.XLOOKUP(W156,#REF!,#REF!),"",_xludf.XLOOKUP(W156,#REF!,#REF!)),""))</f>
        <v>#REF!</v>
      </c>
    </row>
    <row r="157" spans="1:29" ht="13.5" customHeight="1">
      <c r="A157" s="37"/>
      <c r="B157" s="37"/>
      <c r="C157" s="37"/>
      <c r="D157" s="48"/>
      <c r="E157" s="40" t="s">
        <v>528</v>
      </c>
      <c r="F157" s="41" t="s">
        <v>529</v>
      </c>
      <c r="G157" s="41" t="s">
        <v>530</v>
      </c>
      <c r="H157" s="49"/>
      <c r="K157" s="29" t="e">
        <f t="shared" si="19"/>
        <v>#REF!</v>
      </c>
      <c r="L157" s="30">
        <v>1</v>
      </c>
      <c r="M157" s="19" t="e">
        <f t="shared" si="57"/>
        <v>#REF!</v>
      </c>
      <c r="N157" s="29">
        <v>8</v>
      </c>
      <c r="O157" s="19" t="e">
        <f t="shared" si="55"/>
        <v>#REF!</v>
      </c>
      <c r="P157" s="30">
        <v>9</v>
      </c>
      <c r="Q157" s="19" t="str">
        <f t="shared" si="58"/>
        <v>Gallinula</v>
      </c>
      <c r="R157" s="19" t="e">
        <f t="shared" si="59"/>
        <v>#REF!</v>
      </c>
      <c r="S157" s="30">
        <v>45</v>
      </c>
      <c r="T157" s="19" t="str">
        <f t="shared" si="20"/>
        <v>Gallinula chloropus</v>
      </c>
      <c r="U157" s="29" t="s">
        <v>528</v>
      </c>
      <c r="V157" s="19" t="e">
        <f t="array" aca="1" ref="V157" ca="1">_xludf.XLOOKUP(U157,#REF!,#REF!)</f>
        <v>#NAME?</v>
      </c>
      <c r="W157" s="29">
        <v>3558</v>
      </c>
      <c r="X157" s="3" t="str">
        <f t="shared" si="56"/>
        <v/>
      </c>
      <c r="Y157" s="2" t="e">
        <f t="shared" si="21"/>
        <v>#REF!</v>
      </c>
      <c r="Z157" s="2" t="e">
        <f t="shared" si="22"/>
        <v>#REF!</v>
      </c>
      <c r="AA157" s="2" t="e">
        <f t="shared" si="23"/>
        <v>#REF!</v>
      </c>
      <c r="AB157" s="20" t="str">
        <f t="shared" si="24"/>
        <v>Common Moorhen</v>
      </c>
      <c r="AC157" s="2" t="e">
        <f t="array" ref="AC157">IF(K157="3_art",IF(AB157=_xludf.XLOOKUP(W157,#REF!,#REF!),"",_xludf.XLOOKUP(W157,#REF!,#REF!)),IF(K157="2_familj",IF(AB157=_xludf.XLOOKUP(W157,#REF!,#REF!),"",_xludf.XLOOKUP(W157,#REF!,#REF!)),""))</f>
        <v>#REF!</v>
      </c>
    </row>
    <row r="158" spans="1:29" ht="13.5" customHeight="1">
      <c r="A158" s="37"/>
      <c r="B158" s="38" t="s">
        <v>36</v>
      </c>
      <c r="C158" s="38" t="s">
        <v>37</v>
      </c>
      <c r="D158" s="51"/>
      <c r="E158" s="44" t="s">
        <v>531</v>
      </c>
      <c r="F158" s="45" t="s">
        <v>532</v>
      </c>
      <c r="G158" s="63" t="s">
        <v>533</v>
      </c>
      <c r="H158" s="60"/>
      <c r="K158" s="29" t="e">
        <f t="shared" si="19"/>
        <v>#REF!</v>
      </c>
      <c r="L158" s="30">
        <v>1</v>
      </c>
      <c r="M158" s="19" t="e">
        <f t="shared" si="57"/>
        <v>#REF!</v>
      </c>
      <c r="N158" s="29">
        <v>8</v>
      </c>
      <c r="O158" s="19" t="e">
        <f t="shared" si="55"/>
        <v>#REF!</v>
      </c>
      <c r="P158" s="30">
        <v>9</v>
      </c>
      <c r="Q158" s="19" t="str">
        <f t="shared" si="58"/>
        <v>Gallinula</v>
      </c>
      <c r="R158" s="19" t="e">
        <f t="shared" si="59"/>
        <v>#REF!</v>
      </c>
      <c r="S158" s="30">
        <v>45</v>
      </c>
      <c r="T158" s="19" t="str">
        <f t="shared" si="20"/>
        <v>Gallinula chloropus chloropus</v>
      </c>
      <c r="U158" s="29" t="s">
        <v>534</v>
      </c>
      <c r="V158" s="19" t="e">
        <f t="array" aca="1" ref="V158" ca="1">_xludf.XLOOKUP(U158,#REF!,#REF!)</f>
        <v>#NAME?</v>
      </c>
      <c r="W158" s="29">
        <v>3559</v>
      </c>
      <c r="X158" s="3" t="str">
        <f t="shared" si="56"/>
        <v/>
      </c>
      <c r="Y158" s="2" t="e">
        <f t="shared" si="21"/>
        <v>#REF!</v>
      </c>
      <c r="Z158" s="2" t="e">
        <f t="shared" si="22"/>
        <v>#REF!</v>
      </c>
      <c r="AA158" s="2" t="e">
        <f t="shared" si="23"/>
        <v>#REF!</v>
      </c>
      <c r="AB158" s="20" t="str">
        <f t="shared" si="24"/>
        <v xml:space="preserve">   Eurasian Common Moorhen</v>
      </c>
      <c r="AC158" s="2" t="e">
        <f t="array" ref="AC158">IF(K158="3_art",IF(AB158=_xludf.XLOOKUP(W158,#REF!,#REF!),"",_xludf.XLOOKUP(W158,#REF!,#REF!)),IF(K158="2_familj",IF(AB158=_xludf.XLOOKUP(W158,#REF!,#REF!),"",_xludf.XLOOKUP(W158,#REF!,#REF!)),""))</f>
        <v>#REF!</v>
      </c>
    </row>
    <row r="159" spans="1:29" ht="13.5" customHeight="1">
      <c r="A159" s="37"/>
      <c r="B159" s="37"/>
      <c r="C159" s="37"/>
      <c r="D159" s="48"/>
      <c r="E159" s="40" t="s">
        <v>535</v>
      </c>
      <c r="F159" s="41" t="s">
        <v>536</v>
      </c>
      <c r="G159" s="41" t="s">
        <v>537</v>
      </c>
      <c r="H159" s="49"/>
      <c r="K159" s="29" t="e">
        <f t="shared" si="19"/>
        <v>#REF!</v>
      </c>
      <c r="L159" s="30">
        <v>1</v>
      </c>
      <c r="M159" s="19" t="e">
        <f t="shared" si="57"/>
        <v>#REF!</v>
      </c>
      <c r="N159" s="29">
        <v>8</v>
      </c>
      <c r="O159" s="19" t="e">
        <f t="shared" si="55"/>
        <v>#REF!</v>
      </c>
      <c r="P159" s="30">
        <v>9</v>
      </c>
      <c r="Q159" s="19" t="str">
        <f t="shared" si="58"/>
        <v>Fulica</v>
      </c>
      <c r="R159" s="19" t="e">
        <f t="shared" si="59"/>
        <v>#REF!</v>
      </c>
      <c r="S159" s="30">
        <v>46</v>
      </c>
      <c r="T159" s="19" t="str">
        <f t="shared" si="20"/>
        <v>Fulica atra</v>
      </c>
      <c r="U159" s="29" t="s">
        <v>535</v>
      </c>
      <c r="V159" s="19" t="e">
        <f t="array" aca="1" ref="V159" ca="1">_xludf.XLOOKUP(U159,#REF!,#REF!)</f>
        <v>#NAME?</v>
      </c>
      <c r="W159" s="29">
        <v>3582</v>
      </c>
      <c r="X159" s="3" t="str">
        <f t="shared" si="56"/>
        <v/>
      </c>
      <c r="Y159" s="2" t="e">
        <f t="shared" si="21"/>
        <v>#REF!</v>
      </c>
      <c r="Z159" s="2" t="e">
        <f t="shared" si="22"/>
        <v>#REF!</v>
      </c>
      <c r="AA159" s="2" t="e">
        <f t="shared" si="23"/>
        <v>#REF!</v>
      </c>
      <c r="AB159" s="20" t="str">
        <f t="shared" si="24"/>
        <v>Eurasian Coot</v>
      </c>
      <c r="AC159" s="2" t="e">
        <f t="array" ref="AC159">IF(K159="3_art",IF(AB159=_xludf.XLOOKUP(W159,#REF!,#REF!),"",_xludf.XLOOKUP(W159,#REF!,#REF!)),IF(K159="2_familj",IF(AB159=_xludf.XLOOKUP(W159,#REF!,#REF!),"",_xludf.XLOOKUP(W159,#REF!,#REF!)),""))</f>
        <v>#REF!</v>
      </c>
    </row>
    <row r="160" spans="1:29" ht="13.5" customHeight="1">
      <c r="A160" s="37"/>
      <c r="B160" s="38" t="s">
        <v>36</v>
      </c>
      <c r="C160" s="38" t="s">
        <v>37</v>
      </c>
      <c r="D160" s="51"/>
      <c r="E160" s="44" t="s">
        <v>538</v>
      </c>
      <c r="F160" s="45" t="s">
        <v>539</v>
      </c>
      <c r="G160" s="63" t="s">
        <v>540</v>
      </c>
      <c r="H160" s="49"/>
      <c r="K160" s="29" t="e">
        <f t="shared" si="19"/>
        <v>#REF!</v>
      </c>
      <c r="L160" s="30">
        <v>1</v>
      </c>
      <c r="M160" s="19" t="e">
        <f t="shared" si="57"/>
        <v>#REF!</v>
      </c>
      <c r="N160" s="29">
        <v>8</v>
      </c>
      <c r="O160" s="19" t="e">
        <f t="shared" si="55"/>
        <v>#REF!</v>
      </c>
      <c r="P160" s="30">
        <v>9</v>
      </c>
      <c r="Q160" s="19" t="str">
        <f t="shared" si="58"/>
        <v>Fulica</v>
      </c>
      <c r="R160" s="19" t="e">
        <f t="shared" si="59"/>
        <v>#REF!</v>
      </c>
      <c r="S160" s="30">
        <v>46</v>
      </c>
      <c r="T160" s="19" t="str">
        <f t="shared" si="20"/>
        <v>Fulica atra atra</v>
      </c>
      <c r="U160" s="29" t="s">
        <v>541</v>
      </c>
      <c r="V160" s="19" t="e">
        <f t="array" aca="1" ref="V160" ca="1">_xludf.XLOOKUP(U160,#REF!,#REF!)</f>
        <v>#NAME?</v>
      </c>
      <c r="W160" s="29">
        <v>3583</v>
      </c>
      <c r="X160" s="3" t="str">
        <f t="shared" si="56"/>
        <v/>
      </c>
      <c r="Y160" s="2" t="e">
        <f t="shared" si="21"/>
        <v>#REF!</v>
      </c>
      <c r="Z160" s="2" t="e">
        <f t="shared" si="22"/>
        <v>#REF!</v>
      </c>
      <c r="AA160" s="2" t="e">
        <f t="shared" si="23"/>
        <v>#REF!</v>
      </c>
      <c r="AB160" s="20" t="str">
        <f t="shared" si="24"/>
        <v xml:space="preserve">   Palearctic Coot</v>
      </c>
      <c r="AC160" s="2" t="e">
        <f t="array" ref="AC160">IF(K160="3_art",IF(AB160=_xludf.XLOOKUP(W160,#REF!,#REF!),"",_xludf.XLOOKUP(W160,#REF!,#REF!)),IF(K160="2_familj",IF(AB160=_xludf.XLOOKUP(W160,#REF!,#REF!),"",_xludf.XLOOKUP(W160,#REF!,#REF!)),""))</f>
        <v>#REF!</v>
      </c>
    </row>
    <row r="161" spans="1:29" ht="13.5" customHeight="1">
      <c r="A161" s="37"/>
      <c r="B161" s="38" t="s">
        <v>36</v>
      </c>
      <c r="C161" s="38" t="s">
        <v>55</v>
      </c>
      <c r="D161" s="48"/>
      <c r="E161" s="68" t="s">
        <v>542</v>
      </c>
      <c r="F161" s="41" t="s">
        <v>543</v>
      </c>
      <c r="G161" s="41" t="s">
        <v>544</v>
      </c>
      <c r="H161" s="49"/>
      <c r="K161" s="29" t="e">
        <f t="shared" si="19"/>
        <v>#REF!</v>
      </c>
      <c r="L161" s="30">
        <v>1</v>
      </c>
      <c r="M161" s="19" t="e">
        <f t="shared" si="57"/>
        <v>#REF!</v>
      </c>
      <c r="N161" s="29">
        <v>8</v>
      </c>
      <c r="O161" s="19" t="e">
        <f t="shared" si="55"/>
        <v>#REF!</v>
      </c>
      <c r="P161" s="30">
        <v>9</v>
      </c>
      <c r="Q161" s="19" t="str">
        <f t="shared" si="58"/>
        <v>Zapornia</v>
      </c>
      <c r="R161" s="19" t="e">
        <f t="shared" si="59"/>
        <v>#REF!</v>
      </c>
      <c r="S161" s="30">
        <v>47</v>
      </c>
      <c r="T161" s="19" t="str">
        <f t="shared" si="20"/>
        <v>Zapornia parva</v>
      </c>
      <c r="U161" s="29" t="s">
        <v>542</v>
      </c>
      <c r="V161" s="19" t="e">
        <f t="array" aca="1" ref="V161" ca="1">_xludf.XLOOKUP(U161,#REF!,#REF!)</f>
        <v>#NAME?</v>
      </c>
      <c r="W161" s="29">
        <v>3708</v>
      </c>
      <c r="X161" s="3" t="str">
        <f t="shared" si="56"/>
        <v/>
      </c>
      <c r="Y161" s="2" t="e">
        <f t="shared" si="21"/>
        <v>#REF!</v>
      </c>
      <c r="Z161" s="2" t="e">
        <f t="shared" si="22"/>
        <v>#REF!</v>
      </c>
      <c r="AA161" s="2" t="e">
        <f t="shared" si="23"/>
        <v>#REF!</v>
      </c>
      <c r="AB161" s="20" t="str">
        <f t="shared" si="24"/>
        <v>Little Crake</v>
      </c>
      <c r="AC161" s="2" t="e">
        <f t="array" ref="AC161">IF(K161="3_art",IF(AB161=_xludf.XLOOKUP(W161,#REF!,#REF!),"",_xludf.XLOOKUP(W161,#REF!,#REF!)),IF(K161="2_familj",IF(AB161=_xludf.XLOOKUP(W161,#REF!,#REF!),"",_xludf.XLOOKUP(W161,#REF!,#REF!)),""))</f>
        <v>#REF!</v>
      </c>
    </row>
    <row r="162" spans="1:29" ht="13.5" customHeight="1">
      <c r="A162" s="38" t="s">
        <v>84</v>
      </c>
      <c r="B162" s="37"/>
      <c r="C162" s="37"/>
      <c r="D162" s="48"/>
      <c r="E162" s="68" t="s">
        <v>545</v>
      </c>
      <c r="F162" s="41" t="s">
        <v>546</v>
      </c>
      <c r="G162" s="41" t="s">
        <v>547</v>
      </c>
      <c r="H162" s="49"/>
      <c r="K162" s="29" t="e">
        <f t="shared" si="19"/>
        <v>#REF!</v>
      </c>
      <c r="L162" s="30">
        <v>1</v>
      </c>
      <c r="M162" s="19" t="e">
        <f t="shared" si="57"/>
        <v>#REF!</v>
      </c>
      <c r="N162" s="29">
        <v>8</v>
      </c>
      <c r="O162" s="19" t="e">
        <f t="shared" si="55"/>
        <v>#REF!</v>
      </c>
      <c r="P162" s="30">
        <v>9</v>
      </c>
      <c r="Q162" s="19" t="str">
        <f t="shared" si="58"/>
        <v>Zapornia</v>
      </c>
      <c r="R162" s="19" t="e">
        <f t="shared" si="59"/>
        <v>#REF!</v>
      </c>
      <c r="S162" s="30">
        <v>47</v>
      </c>
      <c r="T162" s="19" t="str">
        <f t="shared" si="20"/>
        <v>Zapornia pusilla</v>
      </c>
      <c r="U162" s="29" t="s">
        <v>545</v>
      </c>
      <c r="V162" s="19" t="e">
        <f t="array" aca="1" ref="V162" ca="1">_xludf.XLOOKUP(U162,#REF!,#REF!)</f>
        <v>#NAME?</v>
      </c>
      <c r="W162" s="29">
        <v>3709</v>
      </c>
      <c r="X162" s="3" t="str">
        <f t="shared" si="56"/>
        <v/>
      </c>
      <c r="Y162" s="2" t="e">
        <f t="shared" si="21"/>
        <v>#REF!</v>
      </c>
      <c r="Z162" s="2" t="e">
        <f t="shared" si="22"/>
        <v>#REF!</v>
      </c>
      <c r="AA162" s="2" t="e">
        <f t="shared" si="23"/>
        <v>#REF!</v>
      </c>
      <c r="AB162" s="20" t="str">
        <f t="shared" si="24"/>
        <v>Baillon’s Crake</v>
      </c>
      <c r="AC162" s="2" t="e">
        <f t="array" ref="AC162">IF(K162="3_art",IF(AB162=_xludf.XLOOKUP(W162,#REF!,#REF!),"",_xludf.XLOOKUP(W162,#REF!,#REF!)),IF(K162="2_familj",IF(AB162=_xludf.XLOOKUP(W162,#REF!,#REF!),"",_xludf.XLOOKUP(W162,#REF!,#REF!)),""))</f>
        <v>#REF!</v>
      </c>
    </row>
    <row r="163" spans="1:29" ht="13.5" customHeight="1">
      <c r="A163" s="37"/>
      <c r="B163" s="38" t="s">
        <v>36</v>
      </c>
      <c r="C163" s="38" t="s">
        <v>31</v>
      </c>
      <c r="D163" s="73" t="s">
        <v>548</v>
      </c>
      <c r="E163" s="65" t="s">
        <v>549</v>
      </c>
      <c r="F163" s="45" t="s">
        <v>550</v>
      </c>
      <c r="G163" s="45" t="s">
        <v>551</v>
      </c>
      <c r="H163" s="49"/>
      <c r="K163" s="29" t="e">
        <f t="shared" si="19"/>
        <v>#REF!</v>
      </c>
      <c r="L163" s="30">
        <v>1</v>
      </c>
      <c r="M163" s="19" t="e">
        <f t="shared" si="57"/>
        <v>#REF!</v>
      </c>
      <c r="N163" s="29">
        <v>8</v>
      </c>
      <c r="O163" s="19" t="e">
        <f t="shared" si="55"/>
        <v>#REF!</v>
      </c>
      <c r="P163" s="30">
        <v>9</v>
      </c>
      <c r="Q163" s="19" t="str">
        <f t="shared" si="58"/>
        <v>Zapornia</v>
      </c>
      <c r="R163" s="19" t="e">
        <f t="shared" si="59"/>
        <v>#REF!</v>
      </c>
      <c r="S163" s="30">
        <v>47</v>
      </c>
      <c r="T163" s="19" t="str">
        <f t="shared" si="20"/>
        <v>Zapornia pusilla intermedia</v>
      </c>
      <c r="U163" s="29" t="s">
        <v>552</v>
      </c>
      <c r="V163" s="19" t="e">
        <f t="array" aca="1" ref="V163" ca="1">_xludf.XLOOKUP(U163,#REF!,#REF!)</f>
        <v>#NAME?</v>
      </c>
      <c r="W163" s="29">
        <v>3710</v>
      </c>
      <c r="X163" s="3" t="str">
        <f t="shared" si="56"/>
        <v/>
      </c>
      <c r="Y163" s="2" t="e">
        <f t="shared" si="21"/>
        <v>#REF!</v>
      </c>
      <c r="Z163" s="2" t="e">
        <f t="shared" si="22"/>
        <v>#REF!</v>
      </c>
      <c r="AA163" s="2" t="e">
        <f t="shared" si="23"/>
        <v>#REF!</v>
      </c>
      <c r="AB163" s="20" t="str">
        <f t="shared" si="24"/>
        <v xml:space="preserve">   Western Baillon’s Crake</v>
      </c>
      <c r="AC163" s="2" t="e">
        <f t="array" ref="AC163">IF(K163="3_art",IF(AB163=_xludf.XLOOKUP(W163,#REF!,#REF!),"",_xludf.XLOOKUP(W163,#REF!,#REF!)),IF(K163="2_familj",IF(AB163=_xludf.XLOOKUP(W163,#REF!,#REF!),"",_xludf.XLOOKUP(W163,#REF!,#REF!)),""))</f>
        <v>#REF!</v>
      </c>
    </row>
    <row r="164" spans="1:29" ht="21" customHeight="1">
      <c r="A164" s="22"/>
      <c r="B164" s="22"/>
      <c r="C164" s="22"/>
      <c r="D164" s="24"/>
      <c r="E164" s="25" t="s">
        <v>553</v>
      </c>
      <c r="F164" s="26" t="s">
        <v>554</v>
      </c>
      <c r="G164" s="27"/>
      <c r="H164" s="27"/>
      <c r="I164" s="28"/>
      <c r="J164" s="28"/>
      <c r="K164" s="29" t="e">
        <f t="shared" si="19"/>
        <v>#REF!</v>
      </c>
      <c r="L164" s="30">
        <v>1</v>
      </c>
      <c r="M164" s="19" t="e">
        <f t="shared" si="57"/>
        <v>#REF!</v>
      </c>
      <c r="N164" s="29">
        <v>9</v>
      </c>
      <c r="O164" s="19" t="e">
        <f t="shared" si="55"/>
        <v>#REF!</v>
      </c>
      <c r="P164" s="32">
        <v>9</v>
      </c>
      <c r="Q164" s="19" t="str">
        <f t="shared" si="58"/>
        <v>Zapornia</v>
      </c>
      <c r="R164" s="19" t="e">
        <f t="shared" si="59"/>
        <v>#REF!</v>
      </c>
      <c r="S164" s="29">
        <v>47</v>
      </c>
      <c r="T164" s="19" t="str">
        <f t="shared" si="20"/>
        <v>CHARADRIIFORMES</v>
      </c>
      <c r="U164" s="29" t="s">
        <v>553</v>
      </c>
      <c r="V164" s="19" t="e">
        <f t="array" aca="1" ref="V164" ca="1">_xludf.XLOOKUP(U164,#REF!,#REF!)</f>
        <v>#NAME?</v>
      </c>
      <c r="W164" s="29">
        <v>3725</v>
      </c>
      <c r="X164" s="3" t="str">
        <f t="shared" si="56"/>
        <v/>
      </c>
      <c r="Y164" s="2" t="e">
        <f t="shared" si="21"/>
        <v>#REF!</v>
      </c>
      <c r="Z164" s="20" t="e">
        <f t="shared" si="22"/>
        <v>#REF!</v>
      </c>
      <c r="AA164" s="20" t="e">
        <f t="shared" si="23"/>
        <v>#REF!</v>
      </c>
      <c r="AB164" s="2">
        <f t="shared" si="24"/>
        <v>0</v>
      </c>
      <c r="AC164" s="2" t="e">
        <f t="array" ref="AC164">IF(K164="3_art",IF(AB164=_xludf.XLOOKUP(W164,#REF!,#REF!),"",_xludf.XLOOKUP(W164,#REF!,#REF!)),IF(K164="2_familj",IF(AB164=_xludf.XLOOKUP(W164,#REF!,#REF!),"",_xludf.XLOOKUP(W164,#REF!,#REF!)),""))</f>
        <v>#REF!</v>
      </c>
    </row>
    <row r="165" spans="1:29" ht="13.5" customHeight="1">
      <c r="A165" s="33"/>
      <c r="B165" s="33"/>
      <c r="C165" s="33"/>
      <c r="D165" s="34" t="s">
        <v>21</v>
      </c>
      <c r="E165" s="35" t="s">
        <v>555</v>
      </c>
      <c r="F165" s="36" t="s">
        <v>556</v>
      </c>
      <c r="G165" s="36" t="s">
        <v>557</v>
      </c>
      <c r="H165" s="33"/>
      <c r="K165" s="29" t="e">
        <f t="shared" si="19"/>
        <v>#REF!</v>
      </c>
      <c r="L165" s="30">
        <v>1</v>
      </c>
      <c r="M165" s="19" t="e">
        <f t="shared" si="57"/>
        <v>#REF!</v>
      </c>
      <c r="N165" s="29">
        <v>9</v>
      </c>
      <c r="O165" s="19" t="e">
        <f t="shared" si="55"/>
        <v>#REF!</v>
      </c>
      <c r="P165" s="30">
        <v>10</v>
      </c>
      <c r="Q165" s="19" t="str">
        <f t="shared" si="58"/>
        <v>Zapornia</v>
      </c>
      <c r="R165" s="19" t="e">
        <f t="shared" si="59"/>
        <v>#REF!</v>
      </c>
      <c r="S165" s="30">
        <v>47</v>
      </c>
      <c r="T165" s="19" t="str">
        <f t="shared" si="20"/>
        <v>Burhinidae</v>
      </c>
      <c r="U165" s="29" t="s">
        <v>555</v>
      </c>
      <c r="V165" s="19" t="e">
        <f t="array" aca="1" ref="V165" ca="1">_xludf.XLOOKUP(U165,#REF!,#REF!)</f>
        <v>#NAME?</v>
      </c>
      <c r="W165" s="29">
        <v>3737</v>
      </c>
      <c r="X165" s="3" t="str">
        <f t="shared" si="56"/>
        <v/>
      </c>
      <c r="Y165" s="2" t="e">
        <f t="shared" si="21"/>
        <v>#REF!</v>
      </c>
      <c r="Z165" s="20" t="e">
        <f t="shared" si="22"/>
        <v>#REF!</v>
      </c>
      <c r="AA165" s="20" t="e">
        <f t="shared" si="23"/>
        <v>#REF!</v>
      </c>
      <c r="AB165" s="20" t="str">
        <f t="shared" si="24"/>
        <v>Thick-knees and Stone-curlews</v>
      </c>
      <c r="AC165" s="2" t="e">
        <f t="array" ref="AC165">IF(K165="3_art",IF(AB165=_xludf.XLOOKUP(W165,#REF!,#REF!),"",_xludf.XLOOKUP(W165,#REF!,#REF!)),IF(K165="2_familj",IF(AB165=_xludf.XLOOKUP(W165,#REF!,#REF!),"",_xludf.XLOOKUP(W165,#REF!,#REF!)),""))</f>
        <v>#REF!</v>
      </c>
    </row>
    <row r="166" spans="1:29" ht="13.5" customHeight="1">
      <c r="A166" s="37"/>
      <c r="B166" s="37"/>
      <c r="C166" s="37"/>
      <c r="D166" s="83"/>
      <c r="E166" s="40" t="s">
        <v>558</v>
      </c>
      <c r="F166" s="41" t="s">
        <v>559</v>
      </c>
      <c r="G166" s="41" t="s">
        <v>560</v>
      </c>
      <c r="H166" s="49"/>
      <c r="K166" s="29" t="e">
        <f t="shared" si="19"/>
        <v>#REF!</v>
      </c>
      <c r="L166" s="30">
        <v>1</v>
      </c>
      <c r="M166" s="19" t="e">
        <f t="shared" si="57"/>
        <v>#REF!</v>
      </c>
      <c r="N166" s="29">
        <v>9</v>
      </c>
      <c r="O166" s="19" t="e">
        <f t="shared" si="55"/>
        <v>#REF!</v>
      </c>
      <c r="P166" s="30">
        <v>10</v>
      </c>
      <c r="Q166" s="19" t="str">
        <f t="shared" si="58"/>
        <v>Burhinus</v>
      </c>
      <c r="R166" s="19" t="e">
        <f t="shared" si="59"/>
        <v>#REF!</v>
      </c>
      <c r="S166" s="30">
        <v>48</v>
      </c>
      <c r="T166" s="19" t="str">
        <f t="shared" si="20"/>
        <v>Burhinus oedicnemus</v>
      </c>
      <c r="U166" s="29" t="s">
        <v>558</v>
      </c>
      <c r="V166" s="19" t="e">
        <f t="array" aca="1" ref="V166" ca="1">_xludf.XLOOKUP(U166,#REF!,#REF!)</f>
        <v>#NAME?</v>
      </c>
      <c r="W166" s="29">
        <v>3760</v>
      </c>
      <c r="X166" s="3" t="str">
        <f t="shared" si="56"/>
        <v/>
      </c>
      <c r="Y166" s="2" t="e">
        <f t="shared" si="21"/>
        <v>#REF!</v>
      </c>
      <c r="Z166" s="2" t="e">
        <f t="shared" si="22"/>
        <v>#REF!</v>
      </c>
      <c r="AA166" s="2" t="e">
        <f t="shared" si="23"/>
        <v>#REF!</v>
      </c>
      <c r="AB166" s="20" t="str">
        <f t="shared" si="24"/>
        <v>Eurasian Stone-curlew</v>
      </c>
      <c r="AC166" s="2" t="e">
        <f t="array" ref="AC166">IF(K166="3_art",IF(AB166=_xludf.XLOOKUP(W166,#REF!,#REF!),"",_xludf.XLOOKUP(W166,#REF!,#REF!)),IF(K166="2_familj",IF(AB166=_xludf.XLOOKUP(W166,#REF!,#REF!),"",_xludf.XLOOKUP(W166,#REF!,#REF!)),""))</f>
        <v>#REF!</v>
      </c>
    </row>
    <row r="167" spans="1:29" ht="13.5" customHeight="1">
      <c r="A167" s="37"/>
      <c r="B167" s="38" t="s">
        <v>36</v>
      </c>
      <c r="C167" s="38" t="s">
        <v>31</v>
      </c>
      <c r="D167" s="62" t="s">
        <v>561</v>
      </c>
      <c r="E167" s="44" t="s">
        <v>562</v>
      </c>
      <c r="F167" s="70" t="s">
        <v>563</v>
      </c>
      <c r="G167" s="63" t="s">
        <v>564</v>
      </c>
      <c r="H167" s="77"/>
      <c r="K167" s="29" t="e">
        <f t="shared" si="19"/>
        <v>#REF!</v>
      </c>
      <c r="L167" s="30">
        <v>1</v>
      </c>
      <c r="M167" s="19" t="e">
        <f t="shared" si="57"/>
        <v>#REF!</v>
      </c>
      <c r="N167" s="29">
        <v>9</v>
      </c>
      <c r="O167" s="19" t="e">
        <f t="shared" si="55"/>
        <v>#REF!</v>
      </c>
      <c r="P167" s="30">
        <v>10</v>
      </c>
      <c r="Q167" s="19" t="str">
        <f t="shared" si="58"/>
        <v>Burhinus</v>
      </c>
      <c r="R167" s="19" t="e">
        <f t="shared" si="59"/>
        <v>#REF!</v>
      </c>
      <c r="S167" s="30">
        <v>48</v>
      </c>
      <c r="T167" s="19" t="str">
        <f t="shared" si="20"/>
        <v>Burhinus oedicnemus oedicnemus</v>
      </c>
      <c r="U167" s="29" t="s">
        <v>565</v>
      </c>
      <c r="V167" s="19" t="e">
        <f t="array" aca="1" ref="V167" ca="1">_xludf.XLOOKUP(U167,#REF!,#REF!)</f>
        <v>#NAME?</v>
      </c>
      <c r="W167" s="29">
        <v>3761</v>
      </c>
      <c r="X167" s="3" t="str">
        <f t="shared" si="56"/>
        <v/>
      </c>
      <c r="Y167" s="2" t="e">
        <f t="shared" si="21"/>
        <v>#REF!</v>
      </c>
      <c r="Z167" s="2" t="e">
        <f t="shared" si="22"/>
        <v>#REF!</v>
      </c>
      <c r="AA167" s="2" t="e">
        <f t="shared" si="23"/>
        <v>#REF!</v>
      </c>
      <c r="AB167" s="20" t="str">
        <f t="shared" si="24"/>
        <v xml:space="preserve">   European Stone-Curlew</v>
      </c>
      <c r="AC167" s="2" t="e">
        <f t="array" ref="AC167">IF(K167="3_art",IF(AB167=_xludf.XLOOKUP(W167,#REF!,#REF!),"",_xludf.XLOOKUP(W167,#REF!,#REF!)),IF(K167="2_familj",IF(AB167=_xludf.XLOOKUP(W167,#REF!,#REF!),"",_xludf.XLOOKUP(W167,#REF!,#REF!)),""))</f>
        <v>#REF!</v>
      </c>
    </row>
    <row r="168" spans="1:29" ht="13.5" customHeight="1">
      <c r="A168" s="33"/>
      <c r="B168" s="33"/>
      <c r="C168" s="33"/>
      <c r="D168" s="34" t="s">
        <v>21</v>
      </c>
      <c r="E168" s="35" t="s">
        <v>566</v>
      </c>
      <c r="F168" s="36" t="s">
        <v>567</v>
      </c>
      <c r="G168" s="36" t="s">
        <v>568</v>
      </c>
      <c r="H168" s="33"/>
      <c r="K168" s="29" t="e">
        <f t="shared" si="19"/>
        <v>#REF!</v>
      </c>
      <c r="L168" s="30">
        <v>1</v>
      </c>
      <c r="M168" s="19" t="e">
        <f t="shared" si="57"/>
        <v>#REF!</v>
      </c>
      <c r="N168" s="29">
        <v>9</v>
      </c>
      <c r="O168" s="19" t="e">
        <f t="shared" si="55"/>
        <v>#REF!</v>
      </c>
      <c r="P168" s="30">
        <v>11</v>
      </c>
      <c r="Q168" s="19" t="str">
        <f t="shared" si="58"/>
        <v>Burhinus</v>
      </c>
      <c r="R168" s="19" t="e">
        <f t="shared" si="59"/>
        <v>#REF!</v>
      </c>
      <c r="S168" s="30">
        <v>48</v>
      </c>
      <c r="T168" s="19" t="str">
        <f t="shared" si="20"/>
        <v>Recurvirostridae</v>
      </c>
      <c r="U168" s="29" t="s">
        <v>566</v>
      </c>
      <c r="V168" s="19" t="e">
        <f t="array" aca="1" ref="V168" ca="1">_xludf.XLOOKUP(U168,#REF!,#REF!)</f>
        <v>#NAME?</v>
      </c>
      <c r="W168" s="29">
        <v>3769</v>
      </c>
      <c r="X168" s="3" t="str">
        <f t="shared" si="56"/>
        <v/>
      </c>
      <c r="Y168" s="2" t="e">
        <f t="shared" si="21"/>
        <v>#REF!</v>
      </c>
      <c r="Z168" s="20" t="e">
        <f t="shared" si="22"/>
        <v>#REF!</v>
      </c>
      <c r="AA168" s="20" t="e">
        <f t="shared" si="23"/>
        <v>#REF!</v>
      </c>
      <c r="AB168" s="20" t="str">
        <f t="shared" si="24"/>
        <v>Stilts and Avocets</v>
      </c>
      <c r="AC168" s="2" t="e">
        <f t="array" ref="AC168">IF(K168="3_art",IF(AB168=_xludf.XLOOKUP(W168,#REF!,#REF!),"",_xludf.XLOOKUP(W168,#REF!,#REF!)),IF(K168="2_familj",IF(AB168=_xludf.XLOOKUP(W168,#REF!,#REF!),"",_xludf.XLOOKUP(W168,#REF!,#REF!)),""))</f>
        <v>#REF!</v>
      </c>
    </row>
    <row r="169" spans="1:29" ht="13.5" customHeight="1">
      <c r="A169" s="37"/>
      <c r="B169" s="38" t="s">
        <v>36</v>
      </c>
      <c r="C169" s="38" t="s">
        <v>37</v>
      </c>
      <c r="D169" s="48"/>
      <c r="E169" s="40" t="s">
        <v>569</v>
      </c>
      <c r="F169" s="41" t="s">
        <v>570</v>
      </c>
      <c r="G169" s="41" t="s">
        <v>571</v>
      </c>
      <c r="H169" s="49"/>
      <c r="K169" s="29" t="e">
        <f t="shared" si="19"/>
        <v>#REF!</v>
      </c>
      <c r="L169" s="30">
        <v>1</v>
      </c>
      <c r="M169" s="19" t="e">
        <f t="shared" si="57"/>
        <v>#REF!</v>
      </c>
      <c r="N169" s="29">
        <v>9</v>
      </c>
      <c r="O169" s="19" t="e">
        <f t="shared" si="55"/>
        <v>#REF!</v>
      </c>
      <c r="P169" s="30">
        <v>11</v>
      </c>
      <c r="Q169" s="19" t="str">
        <f t="shared" si="58"/>
        <v>Recurvirostra</v>
      </c>
      <c r="R169" s="19" t="e">
        <f t="shared" si="59"/>
        <v>#REF!</v>
      </c>
      <c r="S169" s="30">
        <v>50</v>
      </c>
      <c r="T169" s="19" t="str">
        <f t="shared" si="20"/>
        <v>Recurvirostra avosetta</v>
      </c>
      <c r="U169" s="29" t="s">
        <v>569</v>
      </c>
      <c r="V169" s="19" t="e">
        <f t="array" aca="1" ref="V169" ca="1">_xludf.XLOOKUP(U169,#REF!,#REF!)</f>
        <v>#NAME?</v>
      </c>
      <c r="W169" s="29">
        <v>3773</v>
      </c>
      <c r="X169" s="3" t="str">
        <f t="shared" si="56"/>
        <v/>
      </c>
      <c r="Y169" s="2" t="e">
        <f t="shared" si="21"/>
        <v>#REF!</v>
      </c>
      <c r="Z169" s="2" t="e">
        <f t="shared" si="22"/>
        <v>#REF!</v>
      </c>
      <c r="AA169" s="2" t="e">
        <f t="shared" si="23"/>
        <v>#REF!</v>
      </c>
      <c r="AB169" s="20" t="str">
        <f t="shared" si="24"/>
        <v>Pied Avocet</v>
      </c>
      <c r="AC169" s="2" t="e">
        <f t="array" ref="AC169">IF(K169="3_art",IF(AB169=_xludf.XLOOKUP(W169,#REF!,#REF!),"",_xludf.XLOOKUP(W169,#REF!,#REF!)),IF(K169="2_familj",IF(AB169=_xludf.XLOOKUP(W169,#REF!,#REF!),"",_xludf.XLOOKUP(W169,#REF!,#REF!)),""))</f>
        <v>#REF!</v>
      </c>
    </row>
    <row r="170" spans="1:29" ht="13.5" customHeight="1">
      <c r="A170" s="37"/>
      <c r="B170" s="38" t="s">
        <v>36</v>
      </c>
      <c r="C170" s="38" t="s">
        <v>31</v>
      </c>
      <c r="D170" s="66" t="s">
        <v>450</v>
      </c>
      <c r="E170" s="40" t="s">
        <v>572</v>
      </c>
      <c r="F170" s="41" t="s">
        <v>573</v>
      </c>
      <c r="G170" s="41" t="s">
        <v>574</v>
      </c>
      <c r="H170" s="1"/>
      <c r="K170" s="29" t="e">
        <f t="shared" si="19"/>
        <v>#REF!</v>
      </c>
      <c r="L170" s="30">
        <v>1</v>
      </c>
      <c r="M170" s="19" t="e">
        <f t="shared" si="57"/>
        <v>#REF!</v>
      </c>
      <c r="N170" s="29">
        <v>9</v>
      </c>
      <c r="O170" s="19" t="e">
        <f t="shared" si="55"/>
        <v>#REF!</v>
      </c>
      <c r="P170" s="30">
        <v>11</v>
      </c>
      <c r="Q170" s="19" t="str">
        <f t="shared" si="58"/>
        <v>Himantopus</v>
      </c>
      <c r="R170" s="19" t="e">
        <f t="shared" si="59"/>
        <v>#REF!</v>
      </c>
      <c r="S170" s="30">
        <v>50</v>
      </c>
      <c r="T170" s="19" t="str">
        <f t="shared" si="20"/>
        <v>Himantopus himantopus</v>
      </c>
      <c r="U170" s="29" t="s">
        <v>572</v>
      </c>
      <c r="V170" s="19" t="e">
        <f t="array" aca="1" ref="V170" ca="1">_xludf.XLOOKUP(U170,#REF!,#REF!)</f>
        <v>#NAME?</v>
      </c>
      <c r="W170" s="29">
        <v>3782</v>
      </c>
      <c r="X170" s="3" t="str">
        <f t="shared" si="56"/>
        <v/>
      </c>
      <c r="Y170" s="2" t="e">
        <f t="shared" si="21"/>
        <v>#REF!</v>
      </c>
      <c r="Z170" s="2" t="e">
        <f t="shared" si="22"/>
        <v>#REF!</v>
      </c>
      <c r="AA170" s="2" t="e">
        <f t="shared" si="23"/>
        <v>#REF!</v>
      </c>
      <c r="AB170" s="20" t="str">
        <f t="shared" si="24"/>
        <v>Black-winged Stilt</v>
      </c>
      <c r="AC170" s="2" t="e">
        <f t="array" ref="AC170">IF(K170="3_art",IF(AB170=_xludf.XLOOKUP(W170,#REF!,#REF!),"",_xludf.XLOOKUP(W170,#REF!,#REF!)),IF(K170="2_familj",IF(AB170=_xludf.XLOOKUP(W170,#REF!,#REF!),"",_xludf.XLOOKUP(W170,#REF!,#REF!)),""))</f>
        <v>#REF!</v>
      </c>
    </row>
    <row r="171" spans="1:29" ht="13.5" customHeight="1">
      <c r="A171" s="33"/>
      <c r="B171" s="33"/>
      <c r="C171" s="33"/>
      <c r="D171" s="34" t="s">
        <v>21</v>
      </c>
      <c r="E171" s="35" t="s">
        <v>575</v>
      </c>
      <c r="F171" s="36" t="s">
        <v>576</v>
      </c>
      <c r="G171" s="36" t="s">
        <v>577</v>
      </c>
      <c r="H171" s="33"/>
      <c r="K171" s="29" t="e">
        <f t="shared" si="19"/>
        <v>#REF!</v>
      </c>
      <c r="L171" s="30">
        <v>1</v>
      </c>
      <c r="M171" s="19" t="e">
        <f t="shared" si="57"/>
        <v>#REF!</v>
      </c>
      <c r="N171" s="29">
        <v>9</v>
      </c>
      <c r="O171" s="19" t="e">
        <f t="shared" si="55"/>
        <v>#REF!</v>
      </c>
      <c r="P171" s="30">
        <v>12</v>
      </c>
      <c r="Q171" s="19" t="str">
        <f>IF(LEN(E171)-LEN(SUBSTITUTE(E171," ",""))=1,LEFT(E171,FIND(" ",E171)-1),Q169)</f>
        <v>Recurvirostra</v>
      </c>
      <c r="R171" s="19" t="e">
        <f t="shared" si="59"/>
        <v>#REF!</v>
      </c>
      <c r="S171" s="30">
        <v>50</v>
      </c>
      <c r="T171" s="19" t="str">
        <f t="shared" si="20"/>
        <v>Haematopodidae</v>
      </c>
      <c r="U171" s="29" t="s">
        <v>575</v>
      </c>
      <c r="V171" s="19" t="e">
        <f t="array" aca="1" ref="V171" ca="1">_xludf.XLOOKUP(U171,#REF!,#REF!)</f>
        <v>#NAME?</v>
      </c>
      <c r="W171" s="29">
        <v>3788</v>
      </c>
      <c r="X171" s="3" t="str">
        <f t="shared" si="56"/>
        <v/>
      </c>
      <c r="Y171" s="2" t="e">
        <f t="shared" si="21"/>
        <v>#REF!</v>
      </c>
      <c r="Z171" s="20" t="e">
        <f t="shared" si="22"/>
        <v>#REF!</v>
      </c>
      <c r="AA171" s="20" t="e">
        <f t="shared" si="23"/>
        <v>#REF!</v>
      </c>
      <c r="AB171" s="20" t="str">
        <f t="shared" si="24"/>
        <v>Oystercatchers</v>
      </c>
      <c r="AC171" s="2" t="e">
        <f t="array" ref="AC171">IF(K171="3_art",IF(AB171=_xludf.XLOOKUP(W171,#REF!,#REF!),"",_xludf.XLOOKUP(W171,#REF!,#REF!)),IF(K171="2_familj",IF(AB171=_xludf.XLOOKUP(W171,#REF!,#REF!),"",_xludf.XLOOKUP(W171,#REF!,#REF!)),""))</f>
        <v>#REF!</v>
      </c>
    </row>
    <row r="172" spans="1:29" ht="13.5" customHeight="1">
      <c r="A172" s="37"/>
      <c r="B172" s="37"/>
      <c r="C172" s="37"/>
      <c r="D172" s="48"/>
      <c r="E172" s="40" t="s">
        <v>578</v>
      </c>
      <c r="F172" s="41" t="s">
        <v>579</v>
      </c>
      <c r="G172" s="41" t="s">
        <v>580</v>
      </c>
      <c r="H172" s="84"/>
      <c r="K172" s="29" t="e">
        <f t="shared" si="19"/>
        <v>#REF!</v>
      </c>
      <c r="L172" s="30">
        <v>1</v>
      </c>
      <c r="M172" s="19" t="e">
        <f t="shared" si="57"/>
        <v>#REF!</v>
      </c>
      <c r="N172" s="29">
        <v>9</v>
      </c>
      <c r="O172" s="19" t="e">
        <f t="shared" si="55"/>
        <v>#REF!</v>
      </c>
      <c r="P172" s="30">
        <v>12</v>
      </c>
      <c r="Q172" s="19" t="str">
        <f t="shared" ref="Q172:Q191" si="60">IF(LEN(E172)-LEN(SUBSTITUTE(E172," ",""))=1,LEFT(E172,FIND(" ",E172)-1),Q171)</f>
        <v>Haematopus</v>
      </c>
      <c r="R172" s="19" t="e">
        <f t="shared" si="59"/>
        <v>#REF!</v>
      </c>
      <c r="S172" s="30">
        <v>51</v>
      </c>
      <c r="T172" s="19" t="str">
        <f t="shared" si="20"/>
        <v>Haematopus ostralegus</v>
      </c>
      <c r="U172" s="29" t="s">
        <v>578</v>
      </c>
      <c r="V172" s="19" t="e">
        <f t="array" aca="1" ref="V172" ca="1">_xludf.XLOOKUP(U172,#REF!,#REF!)</f>
        <v>#NAME?</v>
      </c>
      <c r="W172" s="29">
        <v>3801</v>
      </c>
      <c r="X172" s="3" t="str">
        <f t="shared" si="56"/>
        <v/>
      </c>
      <c r="Y172" s="2" t="e">
        <f t="shared" si="21"/>
        <v>#REF!</v>
      </c>
      <c r="Z172" s="2" t="e">
        <f t="shared" si="22"/>
        <v>#REF!</v>
      </c>
      <c r="AA172" s="2" t="e">
        <f t="shared" si="23"/>
        <v>#REF!</v>
      </c>
      <c r="AB172" s="20" t="str">
        <f t="shared" si="24"/>
        <v>Eurasian Oystercatcher</v>
      </c>
      <c r="AC172" s="2" t="e">
        <f t="array" ref="AC172">IF(K172="3_art",IF(AB172=_xludf.XLOOKUP(W172,#REF!,#REF!),"",_xludf.XLOOKUP(W172,#REF!,#REF!)),IF(K172="2_familj",IF(AB172=_xludf.XLOOKUP(W172,#REF!,#REF!),"",_xludf.XLOOKUP(W172,#REF!,#REF!)),""))</f>
        <v>#REF!</v>
      </c>
    </row>
    <row r="173" spans="1:29" ht="13.5" customHeight="1">
      <c r="A173" s="37"/>
      <c r="B173" s="38" t="s">
        <v>36</v>
      </c>
      <c r="C173" s="38" t="s">
        <v>37</v>
      </c>
      <c r="D173" s="51"/>
      <c r="E173" s="44" t="s">
        <v>581</v>
      </c>
      <c r="F173" s="45" t="s">
        <v>582</v>
      </c>
      <c r="G173" s="63" t="s">
        <v>583</v>
      </c>
      <c r="H173" s="60"/>
      <c r="K173" s="29" t="e">
        <f t="shared" si="19"/>
        <v>#REF!</v>
      </c>
      <c r="L173" s="30">
        <v>1</v>
      </c>
      <c r="M173" s="19" t="e">
        <f t="shared" si="57"/>
        <v>#REF!</v>
      </c>
      <c r="N173" s="29">
        <v>9</v>
      </c>
      <c r="O173" s="19" t="e">
        <f t="shared" si="55"/>
        <v>#REF!</v>
      </c>
      <c r="P173" s="30">
        <v>12</v>
      </c>
      <c r="Q173" s="19" t="str">
        <f t="shared" si="60"/>
        <v>Haematopus</v>
      </c>
      <c r="R173" s="19" t="e">
        <f t="shared" si="59"/>
        <v>#REF!</v>
      </c>
      <c r="S173" s="30">
        <v>51</v>
      </c>
      <c r="T173" s="19" t="str">
        <f t="shared" si="20"/>
        <v>Haematopus ostralegus ostralegus</v>
      </c>
      <c r="U173" s="29" t="s">
        <v>584</v>
      </c>
      <c r="V173" s="19" t="e">
        <f t="array" aca="1" ref="V173" ca="1">_xludf.XLOOKUP(U173,#REF!,#REF!)</f>
        <v>#NAME?</v>
      </c>
      <c r="W173" s="29">
        <v>3802</v>
      </c>
      <c r="X173" s="3" t="str">
        <f t="shared" si="56"/>
        <v/>
      </c>
      <c r="Y173" s="2" t="e">
        <f t="shared" si="21"/>
        <v>#REF!</v>
      </c>
      <c r="Z173" s="2" t="e">
        <f t="shared" si="22"/>
        <v>#REF!</v>
      </c>
      <c r="AA173" s="2" t="e">
        <f t="shared" si="23"/>
        <v>#REF!</v>
      </c>
      <c r="AB173" s="20" t="str">
        <f t="shared" si="24"/>
        <v xml:space="preserve">   European Oystercatcher</v>
      </c>
      <c r="AC173" s="2" t="e">
        <f t="array" ref="AC173">IF(K173="3_art",IF(AB173=_xludf.XLOOKUP(W173,#REF!,#REF!),"",_xludf.XLOOKUP(W173,#REF!,#REF!)),IF(K173="2_familj",IF(AB173=_xludf.XLOOKUP(W173,#REF!,#REF!),"",_xludf.XLOOKUP(W173,#REF!,#REF!)),""))</f>
        <v>#REF!</v>
      </c>
    </row>
    <row r="174" spans="1:29" ht="13.5" customHeight="1">
      <c r="A174" s="33"/>
      <c r="B174" s="33"/>
      <c r="C174" s="33"/>
      <c r="D174" s="34" t="s">
        <v>21</v>
      </c>
      <c r="E174" s="35" t="s">
        <v>585</v>
      </c>
      <c r="F174" s="36" t="s">
        <v>586</v>
      </c>
      <c r="G174" s="36" t="s">
        <v>587</v>
      </c>
      <c r="H174" s="33"/>
      <c r="K174" s="29" t="e">
        <f t="shared" si="19"/>
        <v>#REF!</v>
      </c>
      <c r="L174" s="30">
        <v>1</v>
      </c>
      <c r="M174" s="19" t="e">
        <f t="shared" si="57"/>
        <v>#REF!</v>
      </c>
      <c r="N174" s="29">
        <v>9</v>
      </c>
      <c r="O174" s="19" t="e">
        <f t="shared" si="55"/>
        <v>#REF!</v>
      </c>
      <c r="P174" s="30">
        <v>13</v>
      </c>
      <c r="Q174" s="19" t="str">
        <f t="shared" si="60"/>
        <v>Haematopus</v>
      </c>
      <c r="R174" s="19" t="e">
        <f t="shared" si="59"/>
        <v>#REF!</v>
      </c>
      <c r="S174" s="30">
        <v>51</v>
      </c>
      <c r="T174" s="19" t="str">
        <f t="shared" si="20"/>
        <v>Charadriidae</v>
      </c>
      <c r="U174" s="29" t="s">
        <v>585</v>
      </c>
      <c r="V174" s="19" t="e">
        <f t="array" aca="1" ref="V174" ca="1">_xludf.XLOOKUP(U174,#REF!,#REF!)</f>
        <v>#NAME?</v>
      </c>
      <c r="W174" s="29">
        <v>3810</v>
      </c>
      <c r="X174" s="3" t="str">
        <f t="shared" si="56"/>
        <v/>
      </c>
      <c r="Y174" s="2" t="e">
        <f t="shared" si="21"/>
        <v>#REF!</v>
      </c>
      <c r="Z174" s="20" t="e">
        <f t="shared" si="22"/>
        <v>#REF!</v>
      </c>
      <c r="AA174" s="20" t="e">
        <f t="shared" si="23"/>
        <v>#REF!</v>
      </c>
      <c r="AB174" s="20" t="str">
        <f t="shared" si="24"/>
        <v>Plovers and Lapwings</v>
      </c>
      <c r="AC174" s="2" t="e">
        <f t="array" ref="AC174">IF(K174="3_art",IF(AB174=_xludf.XLOOKUP(W174,#REF!,#REF!),"",_xludf.XLOOKUP(W174,#REF!,#REF!)),IF(K174="2_familj",IF(AB174=_xludf.XLOOKUP(W174,#REF!,#REF!),"",_xludf.XLOOKUP(W174,#REF!,#REF!)),""))</f>
        <v>#REF!</v>
      </c>
    </row>
    <row r="175" spans="1:29" ht="13.5" customHeight="1">
      <c r="A175" s="37"/>
      <c r="B175" s="56"/>
      <c r="C175" s="56"/>
      <c r="D175" s="85"/>
      <c r="E175" s="40" t="s">
        <v>588</v>
      </c>
      <c r="F175" s="41" t="s">
        <v>589</v>
      </c>
      <c r="G175" s="41" t="s">
        <v>590</v>
      </c>
      <c r="H175" s="80"/>
      <c r="K175" s="29" t="e">
        <f t="shared" si="19"/>
        <v>#REF!</v>
      </c>
      <c r="L175" s="30">
        <v>1</v>
      </c>
      <c r="M175" s="19" t="e">
        <f t="shared" si="57"/>
        <v>#REF!</v>
      </c>
      <c r="N175" s="29">
        <v>9</v>
      </c>
      <c r="O175" s="19" t="e">
        <f t="shared" si="55"/>
        <v>#REF!</v>
      </c>
      <c r="P175" s="30">
        <v>13</v>
      </c>
      <c r="Q175" s="19" t="str">
        <f t="shared" si="60"/>
        <v>Pluvialis</v>
      </c>
      <c r="R175" s="19" t="e">
        <f t="shared" si="59"/>
        <v>#REF!</v>
      </c>
      <c r="S175" s="30">
        <v>52</v>
      </c>
      <c r="T175" s="19" t="str">
        <f t="shared" si="20"/>
        <v>Pluvialis squatarola</v>
      </c>
      <c r="U175" s="29" t="s">
        <v>588</v>
      </c>
      <c r="V175" s="19" t="e">
        <f t="array" aca="1" ref="V175" ca="1">_xludf.XLOOKUP(U175,#REF!,#REF!)</f>
        <v>#NAME?</v>
      </c>
      <c r="W175" s="29">
        <v>3812</v>
      </c>
      <c r="X175" s="3" t="str">
        <f t="shared" si="56"/>
        <v/>
      </c>
      <c r="Y175" s="2" t="e">
        <f t="shared" si="21"/>
        <v>#REF!</v>
      </c>
      <c r="Z175" s="2" t="e">
        <f t="shared" si="22"/>
        <v>#REF!</v>
      </c>
      <c r="AA175" s="2" t="e">
        <f t="shared" si="23"/>
        <v>#REF!</v>
      </c>
      <c r="AB175" s="20" t="str">
        <f t="shared" si="24"/>
        <v>Grey Plover</v>
      </c>
      <c r="AC175" s="2" t="e">
        <f t="array" ref="AC175">IF(K175="3_art",IF(AB175=_xludf.XLOOKUP(W175,#REF!,#REF!),"",_xludf.XLOOKUP(W175,#REF!,#REF!)),IF(K175="2_familj",IF(AB175=_xludf.XLOOKUP(W175,#REF!,#REF!),"",_xludf.XLOOKUP(W175,#REF!,#REF!)),""))</f>
        <v>#REF!</v>
      </c>
    </row>
    <row r="176" spans="1:29" ht="13.5" customHeight="1">
      <c r="A176" s="37"/>
      <c r="B176" s="38" t="s">
        <v>36</v>
      </c>
      <c r="C176" s="38" t="s">
        <v>44</v>
      </c>
      <c r="D176" s="51"/>
      <c r="E176" s="44" t="s">
        <v>591</v>
      </c>
      <c r="F176" s="70" t="s">
        <v>592</v>
      </c>
      <c r="G176" s="69" t="s">
        <v>593</v>
      </c>
      <c r="H176" s="79"/>
      <c r="K176" s="29" t="e">
        <f t="shared" si="19"/>
        <v>#REF!</v>
      </c>
      <c r="L176" s="30">
        <v>1</v>
      </c>
      <c r="M176" s="19" t="e">
        <f t="shared" si="57"/>
        <v>#REF!</v>
      </c>
      <c r="N176" s="29">
        <v>9</v>
      </c>
      <c r="O176" s="19" t="e">
        <f t="shared" si="55"/>
        <v>#REF!</v>
      </c>
      <c r="P176" s="30">
        <v>13</v>
      </c>
      <c r="Q176" s="19" t="str">
        <f t="shared" si="60"/>
        <v>Pluvialis</v>
      </c>
      <c r="R176" s="19" t="e">
        <f t="shared" si="59"/>
        <v>#REF!</v>
      </c>
      <c r="S176" s="30">
        <v>52</v>
      </c>
      <c r="T176" s="19" t="str">
        <f t="shared" si="20"/>
        <v>Pluvialis squatarola squatarola</v>
      </c>
      <c r="U176" s="29" t="s">
        <v>594</v>
      </c>
      <c r="V176" s="19" t="e">
        <f t="array" aca="1" ref="V176" ca="1">_xludf.XLOOKUP(U176,#REF!,#REF!)</f>
        <v>#NAME?</v>
      </c>
      <c r="W176" s="29">
        <v>3813</v>
      </c>
      <c r="X176" s="3" t="str">
        <f t="shared" si="56"/>
        <v/>
      </c>
      <c r="Y176" s="2" t="e">
        <f t="shared" si="21"/>
        <v>#REF!</v>
      </c>
      <c r="Z176" s="2" t="e">
        <f t="shared" si="22"/>
        <v>#REF!</v>
      </c>
      <c r="AA176" s="2" t="e">
        <f t="shared" si="23"/>
        <v>#REF!</v>
      </c>
      <c r="AB176" s="20" t="str">
        <f t="shared" si="24"/>
        <v xml:space="preserve">   Eurasian Grey Plover</v>
      </c>
      <c r="AC176" s="2" t="e">
        <f t="array" ref="AC176">IF(K176="3_art",IF(AB176=_xludf.XLOOKUP(W176,#REF!,#REF!),"",_xludf.XLOOKUP(W176,#REF!,#REF!)),IF(K176="2_familj",IF(AB176=_xludf.XLOOKUP(W176,#REF!,#REF!),"",_xludf.XLOOKUP(W176,#REF!,#REF!)),""))</f>
        <v>#REF!</v>
      </c>
    </row>
    <row r="177" spans="1:29" ht="13.5" customHeight="1">
      <c r="A177" s="37"/>
      <c r="B177" s="38" t="s">
        <v>36</v>
      </c>
      <c r="C177" s="38" t="s">
        <v>37</v>
      </c>
      <c r="D177" s="48"/>
      <c r="E177" s="40" t="s">
        <v>595</v>
      </c>
      <c r="F177" s="41" t="s">
        <v>596</v>
      </c>
      <c r="G177" s="41" t="s">
        <v>597</v>
      </c>
      <c r="H177" s="80"/>
      <c r="K177" s="29" t="e">
        <f t="shared" si="19"/>
        <v>#REF!</v>
      </c>
      <c r="L177" s="30">
        <v>1</v>
      </c>
      <c r="M177" s="19" t="e">
        <f t="shared" si="57"/>
        <v>#REF!</v>
      </c>
      <c r="N177" s="29">
        <v>9</v>
      </c>
      <c r="O177" s="19" t="e">
        <f t="shared" si="55"/>
        <v>#REF!</v>
      </c>
      <c r="P177" s="30">
        <v>13</v>
      </c>
      <c r="Q177" s="19" t="str">
        <f t="shared" si="60"/>
        <v>Pluvialis</v>
      </c>
      <c r="R177" s="19" t="e">
        <f t="shared" si="59"/>
        <v>#REF!</v>
      </c>
      <c r="S177" s="30">
        <v>52</v>
      </c>
      <c r="T177" s="19" t="str">
        <f t="shared" si="20"/>
        <v>Pluvialis apricaria</v>
      </c>
      <c r="U177" s="29" t="s">
        <v>595</v>
      </c>
      <c r="V177" s="19" t="e">
        <f t="array" aca="1" ref="V177" ca="1">_xludf.XLOOKUP(U177,#REF!,#REF!)</f>
        <v>#NAME?</v>
      </c>
      <c r="W177" s="29">
        <v>3816</v>
      </c>
      <c r="X177" s="3" t="str">
        <f t="shared" si="56"/>
        <v/>
      </c>
      <c r="Y177" s="2" t="e">
        <f t="shared" si="21"/>
        <v>#REF!</v>
      </c>
      <c r="Z177" s="2" t="e">
        <f t="shared" si="22"/>
        <v>#REF!</v>
      </c>
      <c r="AA177" s="2" t="e">
        <f t="shared" si="23"/>
        <v>#REF!</v>
      </c>
      <c r="AB177" s="20" t="str">
        <f t="shared" si="24"/>
        <v>European Golden Plover</v>
      </c>
      <c r="AC177" s="2" t="e">
        <f t="array" ref="AC177">IF(K177="3_art",IF(AB177=_xludf.XLOOKUP(W177,#REF!,#REF!),"",_xludf.XLOOKUP(W177,#REF!,#REF!)),IF(K177="2_familj",IF(AB177=_xludf.XLOOKUP(W177,#REF!,#REF!),"",_xludf.XLOOKUP(W177,#REF!,#REF!)),""))</f>
        <v>#REF!</v>
      </c>
    </row>
    <row r="178" spans="1:29" ht="13.5" customHeight="1">
      <c r="A178" s="38" t="s">
        <v>84</v>
      </c>
      <c r="B178" s="38" t="s">
        <v>36</v>
      </c>
      <c r="C178" s="38" t="s">
        <v>31</v>
      </c>
      <c r="D178" s="66" t="s">
        <v>598</v>
      </c>
      <c r="E178" s="40" t="s">
        <v>599</v>
      </c>
      <c r="F178" s="41" t="s">
        <v>600</v>
      </c>
      <c r="G178" s="41" t="s">
        <v>601</v>
      </c>
      <c r="H178" s="80"/>
      <c r="K178" s="29" t="e">
        <f t="shared" si="19"/>
        <v>#REF!</v>
      </c>
      <c r="L178" s="30">
        <v>1</v>
      </c>
      <c r="M178" s="19" t="e">
        <f t="shared" si="57"/>
        <v>#REF!</v>
      </c>
      <c r="N178" s="29">
        <v>9</v>
      </c>
      <c r="O178" s="19" t="e">
        <f t="shared" si="55"/>
        <v>#REF!</v>
      </c>
      <c r="P178" s="30">
        <v>13</v>
      </c>
      <c r="Q178" s="19" t="str">
        <f t="shared" si="60"/>
        <v>Pluvialis</v>
      </c>
      <c r="R178" s="19" t="e">
        <f t="shared" si="59"/>
        <v>#REF!</v>
      </c>
      <c r="S178" s="30">
        <v>52</v>
      </c>
      <c r="T178" s="19" t="str">
        <f t="shared" si="20"/>
        <v>Pluvialis dominica</v>
      </c>
      <c r="U178" s="29" t="s">
        <v>599</v>
      </c>
      <c r="V178" s="19" t="e">
        <f t="array" aca="1" ref="V178" ca="1">_xludf.XLOOKUP(U178,#REF!,#REF!)</f>
        <v>#NAME?</v>
      </c>
      <c r="W178" s="29">
        <v>3817</v>
      </c>
      <c r="X178" s="3" t="str">
        <f t="shared" si="56"/>
        <v/>
      </c>
      <c r="Y178" s="2" t="e">
        <f t="shared" si="21"/>
        <v>#REF!</v>
      </c>
      <c r="Z178" s="2" t="e">
        <f t="shared" si="22"/>
        <v>#REF!</v>
      </c>
      <c r="AA178" s="2" t="e">
        <f t="shared" si="23"/>
        <v>#REF!</v>
      </c>
      <c r="AB178" s="20" t="str">
        <f t="shared" si="24"/>
        <v>American Golden Plover</v>
      </c>
      <c r="AC178" s="2" t="e">
        <f t="array" ref="AC178">IF(K178="3_art",IF(AB178=_xludf.XLOOKUP(W178,#REF!,#REF!),"",_xludf.XLOOKUP(W178,#REF!,#REF!)),IF(K178="2_familj",IF(AB178=_xludf.XLOOKUP(W178,#REF!,#REF!),"",_xludf.XLOOKUP(W178,#REF!,#REF!)),""))</f>
        <v>#REF!</v>
      </c>
    </row>
    <row r="179" spans="1:29" ht="13.5" customHeight="1">
      <c r="A179" s="38" t="s">
        <v>84</v>
      </c>
      <c r="B179" s="38" t="s">
        <v>36</v>
      </c>
      <c r="C179" s="38" t="s">
        <v>31</v>
      </c>
      <c r="D179" s="62" t="s">
        <v>602</v>
      </c>
      <c r="E179" s="40" t="s">
        <v>603</v>
      </c>
      <c r="F179" s="41" t="s">
        <v>604</v>
      </c>
      <c r="G179" s="41" t="s">
        <v>605</v>
      </c>
      <c r="H179" s="80"/>
      <c r="K179" s="29" t="e">
        <f t="shared" si="19"/>
        <v>#REF!</v>
      </c>
      <c r="L179" s="30">
        <v>1</v>
      </c>
      <c r="M179" s="19" t="e">
        <f t="shared" si="57"/>
        <v>#REF!</v>
      </c>
      <c r="N179" s="29">
        <v>9</v>
      </c>
      <c r="O179" s="19" t="e">
        <f t="shared" si="55"/>
        <v>#REF!</v>
      </c>
      <c r="P179" s="30">
        <v>13</v>
      </c>
      <c r="Q179" s="19" t="str">
        <f t="shared" si="60"/>
        <v>Pluvialis</v>
      </c>
      <c r="R179" s="19" t="e">
        <f t="shared" si="59"/>
        <v>#REF!</v>
      </c>
      <c r="S179" s="30">
        <v>52</v>
      </c>
      <c r="T179" s="19" t="str">
        <f t="shared" si="20"/>
        <v>Pluvialis fulva</v>
      </c>
      <c r="U179" s="29" t="s">
        <v>603</v>
      </c>
      <c r="V179" s="19" t="e">
        <f t="array" aca="1" ref="V179" ca="1">_xludf.XLOOKUP(U179,#REF!,#REF!)</f>
        <v>#NAME?</v>
      </c>
      <c r="W179" s="29">
        <v>3818</v>
      </c>
      <c r="X179" s="3" t="str">
        <f t="shared" si="56"/>
        <v/>
      </c>
      <c r="Y179" s="2" t="e">
        <f t="shared" si="21"/>
        <v>#REF!</v>
      </c>
      <c r="Z179" s="2" t="e">
        <f t="shared" si="22"/>
        <v>#REF!</v>
      </c>
      <c r="AA179" s="2" t="e">
        <f t="shared" si="23"/>
        <v>#REF!</v>
      </c>
      <c r="AB179" s="20" t="str">
        <f t="shared" si="24"/>
        <v>Pacific Golden Plover</v>
      </c>
      <c r="AC179" s="2" t="e">
        <f t="array" ref="AC179">IF(K179="3_art",IF(AB179=_xludf.XLOOKUP(W179,#REF!,#REF!),"",_xludf.XLOOKUP(W179,#REF!,#REF!)),IF(K179="2_familj",IF(AB179=_xludf.XLOOKUP(W179,#REF!,#REF!),"",_xludf.XLOOKUP(W179,#REF!,#REF!)),""))</f>
        <v>#REF!</v>
      </c>
    </row>
    <row r="180" spans="1:29" ht="13.5" customHeight="1">
      <c r="A180" s="37"/>
      <c r="B180" s="38" t="s">
        <v>36</v>
      </c>
      <c r="C180" s="38" t="s">
        <v>37</v>
      </c>
      <c r="D180" s="48"/>
      <c r="E180" s="86" t="s">
        <v>606</v>
      </c>
      <c r="F180" s="41" t="s">
        <v>607</v>
      </c>
      <c r="G180" s="41" t="s">
        <v>608</v>
      </c>
      <c r="H180" s="41"/>
      <c r="K180" s="29" t="e">
        <f t="shared" si="19"/>
        <v>#REF!</v>
      </c>
      <c r="L180" s="30">
        <v>1</v>
      </c>
      <c r="M180" s="19" t="e">
        <f t="shared" si="57"/>
        <v>#REF!</v>
      </c>
      <c r="N180" s="29">
        <v>9</v>
      </c>
      <c r="O180" s="19" t="e">
        <f t="shared" si="55"/>
        <v>#REF!</v>
      </c>
      <c r="P180" s="30">
        <v>13</v>
      </c>
      <c r="Q180" s="19" t="str">
        <f t="shared" si="60"/>
        <v>Eudromias</v>
      </c>
      <c r="R180" s="19" t="e">
        <f t="shared" si="59"/>
        <v>#REF!</v>
      </c>
      <c r="S180" s="30">
        <v>53</v>
      </c>
      <c r="T180" s="19" t="str">
        <f t="shared" si="20"/>
        <v>Eudromias morinellus</v>
      </c>
      <c r="U180" s="29" t="s">
        <v>606</v>
      </c>
      <c r="V180" s="19" t="e">
        <f t="array" aca="1" ref="V180" ca="1">_xludf.XLOOKUP(U180,#REF!,#REF!)</f>
        <v>#NAME?</v>
      </c>
      <c r="W180" s="29">
        <v>3830</v>
      </c>
      <c r="X180" s="3" t="str">
        <f t="shared" si="56"/>
        <v/>
      </c>
      <c r="Y180" s="2" t="e">
        <f t="shared" si="21"/>
        <v>#REF!</v>
      </c>
      <c r="Z180" s="2" t="e">
        <f t="shared" si="22"/>
        <v>#REF!</v>
      </c>
      <c r="AA180" s="2" t="e">
        <f t="shared" si="23"/>
        <v>#REF!</v>
      </c>
      <c r="AB180" s="20" t="str">
        <f t="shared" si="24"/>
        <v>Eurasian Dotterel</v>
      </c>
      <c r="AC180" s="2" t="e">
        <f t="array" ref="AC180">IF(K180="3_art",IF(AB180=_xludf.XLOOKUP(W180,#REF!,#REF!),"",_xludf.XLOOKUP(W180,#REF!,#REF!)),IF(K180="2_familj",IF(AB180=_xludf.XLOOKUP(W180,#REF!,#REF!),"",_xludf.XLOOKUP(W180,#REF!,#REF!)),""))</f>
        <v>#REF!</v>
      </c>
    </row>
    <row r="181" spans="1:29" ht="13.5" customHeight="1">
      <c r="A181" s="37"/>
      <c r="B181" s="37"/>
      <c r="C181" s="37"/>
      <c r="D181" s="48"/>
      <c r="E181" s="40" t="s">
        <v>609</v>
      </c>
      <c r="F181" s="41" t="s">
        <v>610</v>
      </c>
      <c r="G181" s="41" t="s">
        <v>611</v>
      </c>
      <c r="H181" s="49"/>
      <c r="K181" s="29" t="e">
        <f t="shared" si="19"/>
        <v>#REF!</v>
      </c>
      <c r="L181" s="30">
        <v>1</v>
      </c>
      <c r="M181" s="19" t="e">
        <f t="shared" si="57"/>
        <v>#REF!</v>
      </c>
      <c r="N181" s="29">
        <v>9</v>
      </c>
      <c r="O181" s="19" t="e">
        <f t="shared" si="55"/>
        <v>#REF!</v>
      </c>
      <c r="P181" s="30">
        <v>13</v>
      </c>
      <c r="Q181" s="19" t="str">
        <f t="shared" si="60"/>
        <v>Charadrius</v>
      </c>
      <c r="R181" s="19" t="e">
        <f t="shared" si="59"/>
        <v>#REF!</v>
      </c>
      <c r="S181" s="30">
        <v>54</v>
      </c>
      <c r="T181" s="19" t="str">
        <f t="shared" si="20"/>
        <v>Charadrius hiaticula</v>
      </c>
      <c r="U181" s="29" t="s">
        <v>609</v>
      </c>
      <c r="V181" s="19" t="e">
        <f t="array" aca="1" ref="V181" ca="1">_xludf.XLOOKUP(U181,#REF!,#REF!)</f>
        <v>#NAME?</v>
      </c>
      <c r="W181" s="29">
        <v>3836</v>
      </c>
      <c r="X181" s="3" t="str">
        <f t="shared" si="56"/>
        <v/>
      </c>
      <c r="Y181" s="2" t="e">
        <f t="shared" si="21"/>
        <v>#REF!</v>
      </c>
      <c r="Z181" s="2" t="e">
        <f t="shared" si="22"/>
        <v>#REF!</v>
      </c>
      <c r="AA181" s="2" t="e">
        <f t="shared" si="23"/>
        <v>#REF!</v>
      </c>
      <c r="AB181" s="20" t="str">
        <f t="shared" si="24"/>
        <v>Common Ringed Plover</v>
      </c>
      <c r="AC181" s="2" t="e">
        <f t="array" ref="AC181">IF(K181="3_art",IF(AB181=_xludf.XLOOKUP(W181,#REF!,#REF!),"",_xludf.XLOOKUP(W181,#REF!,#REF!)),IF(K181="2_familj",IF(AB181=_xludf.XLOOKUP(W181,#REF!,#REF!),"",_xludf.XLOOKUP(W181,#REF!,#REF!)),""))</f>
        <v>#REF!</v>
      </c>
    </row>
    <row r="182" spans="1:29" ht="13.5" customHeight="1">
      <c r="A182" s="37"/>
      <c r="B182" s="38" t="s">
        <v>36</v>
      </c>
      <c r="C182" s="38" t="s">
        <v>37</v>
      </c>
      <c r="D182" s="51"/>
      <c r="E182" s="44" t="s">
        <v>612</v>
      </c>
      <c r="F182" s="45" t="s">
        <v>613</v>
      </c>
      <c r="G182" s="45" t="s">
        <v>614</v>
      </c>
      <c r="H182" s="60"/>
      <c r="K182" s="29" t="e">
        <f t="shared" si="19"/>
        <v>#REF!</v>
      </c>
      <c r="L182" s="30">
        <v>1</v>
      </c>
      <c r="M182" s="19" t="e">
        <f t="shared" si="57"/>
        <v>#REF!</v>
      </c>
      <c r="N182" s="29">
        <v>9</v>
      </c>
      <c r="O182" s="19" t="e">
        <f t="shared" si="55"/>
        <v>#REF!</v>
      </c>
      <c r="P182" s="30">
        <v>13</v>
      </c>
      <c r="Q182" s="19" t="str">
        <f t="shared" si="60"/>
        <v>Charadrius</v>
      </c>
      <c r="R182" s="19" t="e">
        <f t="shared" si="59"/>
        <v>#REF!</v>
      </c>
      <c r="S182" s="30">
        <v>54</v>
      </c>
      <c r="T182" s="19" t="str">
        <f t="shared" si="20"/>
        <v>Charadrius hiaticula hiaticula</v>
      </c>
      <c r="U182" s="29" t="s">
        <v>615</v>
      </c>
      <c r="V182" s="19" t="e">
        <f t="array" aca="1" ref="V182" ca="1">_xludf.XLOOKUP(U182,#REF!,#REF!)</f>
        <v>#NAME?</v>
      </c>
      <c r="W182" s="29">
        <v>3838</v>
      </c>
      <c r="X182" s="3" t="str">
        <f t="shared" si="56"/>
        <v/>
      </c>
      <c r="Y182" s="2" t="e">
        <f t="shared" si="21"/>
        <v>#REF!</v>
      </c>
      <c r="Z182" s="2" t="e">
        <f t="shared" si="22"/>
        <v>#REF!</v>
      </c>
      <c r="AA182" s="2" t="e">
        <f t="shared" si="23"/>
        <v>#REF!</v>
      </c>
      <c r="AB182" s="20" t="str">
        <f t="shared" si="24"/>
        <v xml:space="preserve">   Western Common Ringed Plover</v>
      </c>
      <c r="AC182" s="2" t="e">
        <f t="array" ref="AC182">IF(K182="3_art",IF(AB182=_xludf.XLOOKUP(W182,#REF!,#REF!),"",_xludf.XLOOKUP(W182,#REF!,#REF!)),IF(K182="2_familj",IF(AB182=_xludf.XLOOKUP(W182,#REF!,#REF!),"",_xludf.XLOOKUP(W182,#REF!,#REF!)),""))</f>
        <v>#REF!</v>
      </c>
    </row>
    <row r="183" spans="1:29" ht="13.5" customHeight="1">
      <c r="A183" s="37"/>
      <c r="B183" s="38" t="s">
        <v>36</v>
      </c>
      <c r="C183" s="38" t="s">
        <v>37</v>
      </c>
      <c r="D183" s="51"/>
      <c r="E183" s="44" t="s">
        <v>616</v>
      </c>
      <c r="F183" s="45" t="s">
        <v>617</v>
      </c>
      <c r="G183" s="45" t="s">
        <v>618</v>
      </c>
      <c r="H183" s="60"/>
      <c r="K183" s="29" t="e">
        <f t="shared" si="19"/>
        <v>#REF!</v>
      </c>
      <c r="L183" s="30">
        <v>1</v>
      </c>
      <c r="M183" s="19" t="e">
        <f t="shared" si="57"/>
        <v>#REF!</v>
      </c>
      <c r="N183" s="29">
        <v>9</v>
      </c>
      <c r="O183" s="19" t="e">
        <f t="shared" si="55"/>
        <v>#REF!</v>
      </c>
      <c r="P183" s="30">
        <v>13</v>
      </c>
      <c r="Q183" s="19" t="str">
        <f t="shared" si="60"/>
        <v>Charadrius</v>
      </c>
      <c r="R183" s="19" t="e">
        <f t="shared" si="59"/>
        <v>#REF!</v>
      </c>
      <c r="S183" s="30">
        <v>54</v>
      </c>
      <c r="T183" s="19" t="str">
        <f t="shared" si="20"/>
        <v>Charadrius hiaticula tundrae</v>
      </c>
      <c r="U183" s="29" t="s">
        <v>619</v>
      </c>
      <c r="V183" s="19" t="e">
        <f t="array" aca="1" ref="V183" ca="1">_xludf.XLOOKUP(U183,#REF!,#REF!)</f>
        <v>#NAME?</v>
      </c>
      <c r="W183" s="29">
        <v>3839</v>
      </c>
      <c r="X183" s="3" t="str">
        <f t="shared" si="56"/>
        <v/>
      </c>
      <c r="Y183" s="2" t="e">
        <f t="shared" si="21"/>
        <v>#REF!</v>
      </c>
      <c r="Z183" s="2" t="e">
        <f t="shared" si="22"/>
        <v>#REF!</v>
      </c>
      <c r="AA183" s="2" t="e">
        <f t="shared" si="23"/>
        <v>#REF!</v>
      </c>
      <c r="AB183" s="20" t="str">
        <f t="shared" si="24"/>
        <v xml:space="preserve">   Eastern Common Ringed Plover</v>
      </c>
      <c r="AC183" s="2" t="e">
        <f t="array" ref="AC183">IF(K183="3_art",IF(AB183=_xludf.XLOOKUP(W183,#REF!,#REF!),"",_xludf.XLOOKUP(W183,#REF!,#REF!)),IF(K183="2_familj",IF(AB183=_xludf.XLOOKUP(W183,#REF!,#REF!),"",_xludf.XLOOKUP(W183,#REF!,#REF!)),""))</f>
        <v>#REF!</v>
      </c>
    </row>
    <row r="184" spans="1:29" ht="13.5" customHeight="1">
      <c r="A184" s="37"/>
      <c r="B184" s="37"/>
      <c r="C184" s="37"/>
      <c r="D184" s="48"/>
      <c r="E184" s="40" t="s">
        <v>620</v>
      </c>
      <c r="F184" s="41" t="s">
        <v>621</v>
      </c>
      <c r="G184" s="41" t="s">
        <v>622</v>
      </c>
      <c r="H184" s="84"/>
      <c r="K184" s="29" t="e">
        <f t="shared" si="19"/>
        <v>#REF!</v>
      </c>
      <c r="L184" s="30">
        <v>1</v>
      </c>
      <c r="M184" s="19" t="e">
        <f t="shared" si="57"/>
        <v>#REF!</v>
      </c>
      <c r="N184" s="29">
        <v>9</v>
      </c>
      <c r="O184" s="19" t="e">
        <f t="shared" si="55"/>
        <v>#REF!</v>
      </c>
      <c r="P184" s="30">
        <v>13</v>
      </c>
      <c r="Q184" s="19" t="str">
        <f t="shared" si="60"/>
        <v>Thinornis</v>
      </c>
      <c r="R184" s="19" t="e">
        <f t="shared" si="59"/>
        <v>#REF!</v>
      </c>
      <c r="S184" s="30">
        <v>55</v>
      </c>
      <c r="T184" s="19" t="str">
        <f t="shared" si="20"/>
        <v>Thinornis dubius</v>
      </c>
      <c r="U184" s="29" t="s">
        <v>623</v>
      </c>
      <c r="V184" s="19" t="e">
        <f t="array" aca="1" ref="V184" ca="1">_xludf.XLOOKUP(U184,#REF!,#REF!)</f>
        <v>#NAME?</v>
      </c>
      <c r="W184" s="29">
        <v>3853</v>
      </c>
      <c r="X184" s="3" t="str">
        <f t="shared" si="56"/>
        <v/>
      </c>
      <c r="Y184" s="2" t="e">
        <f t="shared" si="21"/>
        <v>#REF!</v>
      </c>
      <c r="Z184" s="2" t="e">
        <f t="shared" si="22"/>
        <v>#REF!</v>
      </c>
      <c r="AA184" s="2" t="e">
        <f t="shared" si="23"/>
        <v>#REF!</v>
      </c>
      <c r="AB184" s="20" t="str">
        <f t="shared" si="24"/>
        <v>Little Ringed Plover</v>
      </c>
      <c r="AC184" s="2" t="e">
        <f t="array" ref="AC184">IF(K184="3_art",IF(AB184=_xludf.XLOOKUP(W184,#REF!,#REF!),"",_xludf.XLOOKUP(W184,#REF!,#REF!)),IF(K184="2_familj",IF(AB184=_xludf.XLOOKUP(W184,#REF!,#REF!),"",_xludf.XLOOKUP(W184,#REF!,#REF!)),""))</f>
        <v>#REF!</v>
      </c>
    </row>
    <row r="185" spans="1:29" ht="13.5" customHeight="1">
      <c r="A185" s="37"/>
      <c r="B185" s="38" t="s">
        <v>36</v>
      </c>
      <c r="C185" s="38" t="s">
        <v>37</v>
      </c>
      <c r="D185" s="51"/>
      <c r="E185" s="44" t="s">
        <v>624</v>
      </c>
      <c r="F185" s="45" t="s">
        <v>625</v>
      </c>
      <c r="G185" s="45" t="s">
        <v>626</v>
      </c>
      <c r="H185" s="79"/>
      <c r="K185" s="29" t="e">
        <f t="shared" si="19"/>
        <v>#REF!</v>
      </c>
      <c r="L185" s="30">
        <v>1</v>
      </c>
      <c r="M185" s="19" t="e">
        <f t="shared" si="57"/>
        <v>#REF!</v>
      </c>
      <c r="N185" s="29">
        <v>9</v>
      </c>
      <c r="O185" s="19" t="e">
        <f t="shared" si="55"/>
        <v>#REF!</v>
      </c>
      <c r="P185" s="30">
        <v>13</v>
      </c>
      <c r="Q185" s="19" t="str">
        <f t="shared" si="60"/>
        <v>Thinornis</v>
      </c>
      <c r="R185" s="19" t="e">
        <f t="shared" si="59"/>
        <v>#REF!</v>
      </c>
      <c r="S185" s="30">
        <v>55</v>
      </c>
      <c r="T185" s="19" t="str">
        <f t="shared" si="20"/>
        <v>Thinornis dubius curonicus</v>
      </c>
      <c r="U185" s="29" t="s">
        <v>627</v>
      </c>
      <c r="V185" s="19" t="e">
        <f t="array" aca="1" ref="V185" ca="1">_xludf.XLOOKUP(U185,#REF!,#REF!)</f>
        <v>#NAME?</v>
      </c>
      <c r="W185" s="29">
        <v>3854</v>
      </c>
      <c r="X185" s="3" t="str">
        <f t="shared" si="56"/>
        <v/>
      </c>
      <c r="Y185" s="2" t="e">
        <f t="shared" si="21"/>
        <v>#REF!</v>
      </c>
      <c r="Z185" s="2" t="e">
        <f t="shared" si="22"/>
        <v>#REF!</v>
      </c>
      <c r="AA185" s="2" t="e">
        <f t="shared" si="23"/>
        <v>#REF!</v>
      </c>
      <c r="AB185" s="20" t="str">
        <f t="shared" si="24"/>
        <v xml:space="preserve">   Northern Little Ringed Plover</v>
      </c>
      <c r="AC185" s="2" t="e">
        <f t="array" ref="AC185">IF(K185="3_art",IF(AB185=_xludf.XLOOKUP(W185,#REF!,#REF!),"",_xludf.XLOOKUP(W185,#REF!,#REF!)),IF(K185="2_familj",IF(AB185=_xludf.XLOOKUP(W185,#REF!,#REF!),"",_xludf.XLOOKUP(W185,#REF!,#REF!)),""))</f>
        <v>#REF!</v>
      </c>
    </row>
    <row r="186" spans="1:29" ht="13.5" customHeight="1">
      <c r="A186" s="37"/>
      <c r="B186" s="38" t="s">
        <v>36</v>
      </c>
      <c r="C186" s="38" t="s">
        <v>37</v>
      </c>
      <c r="D186" s="48"/>
      <c r="E186" s="68" t="s">
        <v>628</v>
      </c>
      <c r="F186" s="41" t="s">
        <v>629</v>
      </c>
      <c r="G186" s="41" t="s">
        <v>630</v>
      </c>
      <c r="H186" s="49"/>
      <c r="K186" s="29" t="e">
        <f t="shared" si="19"/>
        <v>#REF!</v>
      </c>
      <c r="L186" s="30">
        <v>1</v>
      </c>
      <c r="M186" s="19" t="e">
        <f t="shared" si="57"/>
        <v>#REF!</v>
      </c>
      <c r="N186" s="29">
        <v>9</v>
      </c>
      <c r="O186" s="19" t="e">
        <f t="shared" si="55"/>
        <v>#REF!</v>
      </c>
      <c r="P186" s="30">
        <v>13</v>
      </c>
      <c r="Q186" s="19" t="str">
        <f t="shared" si="60"/>
        <v>Vanellus</v>
      </c>
      <c r="R186" s="19" t="e">
        <f t="shared" si="59"/>
        <v>#REF!</v>
      </c>
      <c r="S186" s="30">
        <v>56</v>
      </c>
      <c r="T186" s="19" t="str">
        <f t="shared" si="20"/>
        <v>Vanellus vanellus</v>
      </c>
      <c r="U186" s="29" t="s">
        <v>628</v>
      </c>
      <c r="V186" s="19" t="e">
        <f t="array" aca="1" ref="V186" ca="1">_xludf.XLOOKUP(U186,#REF!,#REF!)</f>
        <v>#NAME?</v>
      </c>
      <c r="W186" s="29">
        <v>3858</v>
      </c>
      <c r="X186" s="3" t="str">
        <f t="shared" si="56"/>
        <v/>
      </c>
      <c r="Y186" s="2" t="e">
        <f t="shared" si="21"/>
        <v>#REF!</v>
      </c>
      <c r="Z186" s="2" t="e">
        <f t="shared" si="22"/>
        <v>#REF!</v>
      </c>
      <c r="AA186" s="2" t="e">
        <f t="shared" si="23"/>
        <v>#REF!</v>
      </c>
      <c r="AB186" s="20" t="str">
        <f t="shared" si="24"/>
        <v>Northern Lapwing</v>
      </c>
      <c r="AC186" s="2" t="e">
        <f t="array" ref="AC186">IF(K186="3_art",IF(AB186=_xludf.XLOOKUP(W186,#REF!,#REF!),"",_xludf.XLOOKUP(W186,#REF!,#REF!)),IF(K186="2_familj",IF(AB186=_xludf.XLOOKUP(W186,#REF!,#REF!),"",_xludf.XLOOKUP(W186,#REF!,#REF!)),""))</f>
        <v>#REF!</v>
      </c>
    </row>
    <row r="187" spans="1:29" ht="13.5" customHeight="1">
      <c r="A187" s="38" t="s">
        <v>84</v>
      </c>
      <c r="B187" s="38" t="s">
        <v>36</v>
      </c>
      <c r="C187" s="38" t="s">
        <v>31</v>
      </c>
      <c r="D187" s="66" t="s">
        <v>377</v>
      </c>
      <c r="E187" s="68" t="s">
        <v>631</v>
      </c>
      <c r="F187" s="41" t="s">
        <v>632</v>
      </c>
      <c r="G187" s="41" t="s">
        <v>633</v>
      </c>
      <c r="H187" s="87"/>
      <c r="K187" s="29" t="e">
        <f t="shared" si="19"/>
        <v>#REF!</v>
      </c>
      <c r="L187" s="30">
        <v>1</v>
      </c>
      <c r="M187" s="19" t="e">
        <f t="shared" si="57"/>
        <v>#REF!</v>
      </c>
      <c r="N187" s="29">
        <v>9</v>
      </c>
      <c r="O187" s="19" t="e">
        <f t="shared" si="55"/>
        <v>#REF!</v>
      </c>
      <c r="P187" s="30">
        <v>13</v>
      </c>
      <c r="Q187" s="19" t="str">
        <f t="shared" si="60"/>
        <v>Vanellus</v>
      </c>
      <c r="R187" s="19" t="e">
        <f t="shared" si="59"/>
        <v>#REF!</v>
      </c>
      <c r="S187" s="30">
        <v>56</v>
      </c>
      <c r="T187" s="19" t="str">
        <f t="shared" si="20"/>
        <v>Vanellus cinereus</v>
      </c>
      <c r="U187" s="29" t="s">
        <v>631</v>
      </c>
      <c r="V187" s="19" t="e">
        <f t="array" aca="1" ref="V187" ca="1">_xludf.XLOOKUP(U187,#REF!,#REF!)</f>
        <v>#NAME?</v>
      </c>
      <c r="W187" s="29">
        <v>3882</v>
      </c>
      <c r="X187" s="3" t="str">
        <f t="shared" si="56"/>
        <v/>
      </c>
      <c r="Y187" s="2" t="e">
        <f t="shared" si="21"/>
        <v>#REF!</v>
      </c>
      <c r="Z187" s="2" t="e">
        <f t="shared" si="22"/>
        <v>#REF!</v>
      </c>
      <c r="AA187" s="2" t="e">
        <f t="shared" si="23"/>
        <v>#REF!</v>
      </c>
      <c r="AB187" s="20" t="str">
        <f t="shared" si="24"/>
        <v>Grey-headed Lapwing</v>
      </c>
      <c r="AC187" s="2" t="e">
        <f t="array" ref="AC187">IF(K187="3_art",IF(AB187=_xludf.XLOOKUP(W187,#REF!,#REF!),"",_xludf.XLOOKUP(W187,#REF!,#REF!)),IF(K187="2_familj",IF(AB187=_xludf.XLOOKUP(W187,#REF!,#REF!),"",_xludf.XLOOKUP(W187,#REF!,#REF!)),""))</f>
        <v>#REF!</v>
      </c>
    </row>
    <row r="188" spans="1:29" ht="13.5" customHeight="1">
      <c r="A188" s="38" t="s">
        <v>84</v>
      </c>
      <c r="B188" s="38" t="s">
        <v>36</v>
      </c>
      <c r="C188" s="38" t="s">
        <v>31</v>
      </c>
      <c r="D188" s="66" t="s">
        <v>634</v>
      </c>
      <c r="E188" s="68" t="s">
        <v>635</v>
      </c>
      <c r="F188" s="41" t="s">
        <v>636</v>
      </c>
      <c r="G188" s="41" t="s">
        <v>637</v>
      </c>
      <c r="H188" s="49"/>
      <c r="K188" s="29" t="e">
        <f t="shared" si="19"/>
        <v>#REF!</v>
      </c>
      <c r="L188" s="30">
        <v>1</v>
      </c>
      <c r="M188" s="19" t="e">
        <f t="shared" si="57"/>
        <v>#REF!</v>
      </c>
      <c r="N188" s="29">
        <v>9</v>
      </c>
      <c r="O188" s="19" t="e">
        <f t="shared" si="55"/>
        <v>#REF!</v>
      </c>
      <c r="P188" s="30">
        <v>13</v>
      </c>
      <c r="Q188" s="19" t="str">
        <f t="shared" si="60"/>
        <v>Vanellus</v>
      </c>
      <c r="R188" s="19" t="e">
        <f t="shared" si="59"/>
        <v>#REF!</v>
      </c>
      <c r="S188" s="30">
        <v>56</v>
      </c>
      <c r="T188" s="19" t="str">
        <f t="shared" si="20"/>
        <v>Vanellus gregarius</v>
      </c>
      <c r="U188" s="29" t="s">
        <v>635</v>
      </c>
      <c r="V188" s="19" t="e">
        <f t="array" aca="1" ref="V188" ca="1">_xludf.XLOOKUP(U188,#REF!,#REF!)</f>
        <v>#NAME?</v>
      </c>
      <c r="W188" s="29">
        <v>3893</v>
      </c>
      <c r="X188" s="3" t="str">
        <f t="shared" si="56"/>
        <v/>
      </c>
      <c r="Y188" s="2" t="e">
        <f t="shared" si="21"/>
        <v>#REF!</v>
      </c>
      <c r="Z188" s="2" t="e">
        <f t="shared" si="22"/>
        <v>#REF!</v>
      </c>
      <c r="AA188" s="2" t="e">
        <f t="shared" si="23"/>
        <v>#REF!</v>
      </c>
      <c r="AB188" s="20" t="str">
        <f t="shared" si="24"/>
        <v>Sociable Lapwing</v>
      </c>
      <c r="AC188" s="2" t="e">
        <f t="array" ref="AC188">IF(K188="3_art",IF(AB188=_xludf.XLOOKUP(W188,#REF!,#REF!),"",_xludf.XLOOKUP(W188,#REF!,#REF!)),IF(K188="2_familj",IF(AB188=_xludf.XLOOKUP(W188,#REF!,#REF!),"",_xludf.XLOOKUP(W188,#REF!,#REF!)),""))</f>
        <v>#REF!</v>
      </c>
    </row>
    <row r="189" spans="1:29" ht="13.5" customHeight="1">
      <c r="A189" s="38" t="s">
        <v>84</v>
      </c>
      <c r="B189" s="38" t="s">
        <v>36</v>
      </c>
      <c r="C189" s="38" t="s">
        <v>31</v>
      </c>
      <c r="D189" s="66" t="s">
        <v>638</v>
      </c>
      <c r="E189" s="68" t="s">
        <v>639</v>
      </c>
      <c r="F189" s="41" t="s">
        <v>640</v>
      </c>
      <c r="G189" s="41" t="s">
        <v>641</v>
      </c>
      <c r="H189" s="49"/>
      <c r="K189" s="29" t="e">
        <f t="shared" si="19"/>
        <v>#REF!</v>
      </c>
      <c r="L189" s="30">
        <v>1</v>
      </c>
      <c r="M189" s="19" t="e">
        <f t="shared" si="57"/>
        <v>#REF!</v>
      </c>
      <c r="N189" s="29">
        <v>9</v>
      </c>
      <c r="O189" s="19" t="e">
        <f t="shared" si="55"/>
        <v>#REF!</v>
      </c>
      <c r="P189" s="30">
        <v>13</v>
      </c>
      <c r="Q189" s="19" t="str">
        <f t="shared" si="60"/>
        <v>Vanellus</v>
      </c>
      <c r="R189" s="19" t="e">
        <f t="shared" si="59"/>
        <v>#REF!</v>
      </c>
      <c r="S189" s="30">
        <v>56</v>
      </c>
      <c r="T189" s="19" t="str">
        <f t="shared" si="20"/>
        <v>Vanellus leucurus</v>
      </c>
      <c r="U189" s="29" t="s">
        <v>639</v>
      </c>
      <c r="V189" s="19" t="e">
        <f t="array" aca="1" ref="V189" ca="1">_xludf.XLOOKUP(U189,#REF!,#REF!)</f>
        <v>#NAME?</v>
      </c>
      <c r="W189" s="29">
        <v>3894</v>
      </c>
      <c r="X189" s="3" t="str">
        <f t="shared" si="56"/>
        <v/>
      </c>
      <c r="Y189" s="2" t="e">
        <f t="shared" si="21"/>
        <v>#REF!</v>
      </c>
      <c r="Z189" s="2" t="e">
        <f t="shared" si="22"/>
        <v>#REF!</v>
      </c>
      <c r="AA189" s="2" t="e">
        <f t="shared" si="23"/>
        <v>#REF!</v>
      </c>
      <c r="AB189" s="20" t="str">
        <f t="shared" si="24"/>
        <v>White-tailed Lapwing</v>
      </c>
      <c r="AC189" s="2" t="e">
        <f t="array" ref="AC189">IF(K189="3_art",IF(AB189=_xludf.XLOOKUP(W189,#REF!,#REF!),"",_xludf.XLOOKUP(W189,#REF!,#REF!)),IF(K189="2_familj",IF(AB189=_xludf.XLOOKUP(W189,#REF!,#REF!),"",_xludf.XLOOKUP(W189,#REF!,#REF!)),""))</f>
        <v>#REF!</v>
      </c>
    </row>
    <row r="190" spans="1:29" ht="13.5" customHeight="1">
      <c r="A190" s="38" t="s">
        <v>84</v>
      </c>
      <c r="B190" s="38" t="s">
        <v>36</v>
      </c>
      <c r="C190" s="38" t="s">
        <v>31</v>
      </c>
      <c r="D190" s="66" t="s">
        <v>165</v>
      </c>
      <c r="E190" s="86" t="s">
        <v>642</v>
      </c>
      <c r="F190" s="41" t="s">
        <v>643</v>
      </c>
      <c r="G190" s="41" t="s">
        <v>644</v>
      </c>
      <c r="H190" s="41"/>
      <c r="K190" s="29" t="e">
        <f t="shared" si="19"/>
        <v>#REF!</v>
      </c>
      <c r="L190" s="30">
        <v>1</v>
      </c>
      <c r="M190" s="19" t="e">
        <f t="shared" si="57"/>
        <v>#REF!</v>
      </c>
      <c r="N190" s="29">
        <v>9</v>
      </c>
      <c r="O190" s="19" t="e">
        <f t="shared" si="55"/>
        <v>#REF!</v>
      </c>
      <c r="P190" s="30">
        <v>13</v>
      </c>
      <c r="Q190" s="19" t="str">
        <f t="shared" si="60"/>
        <v>Anarhynchus</v>
      </c>
      <c r="R190" s="19" t="e">
        <f t="shared" si="59"/>
        <v>#REF!</v>
      </c>
      <c r="S190" s="30">
        <v>57</v>
      </c>
      <c r="T190" s="19" t="str">
        <f t="shared" si="20"/>
        <v>Anarhynchus asiaticus</v>
      </c>
      <c r="U190" s="29" t="s">
        <v>642</v>
      </c>
      <c r="V190" s="19" t="e">
        <f t="array" aca="1" ref="V190" ca="1">_xludf.XLOOKUP(U190,#REF!,#REF!)</f>
        <v>#NAME?</v>
      </c>
      <c r="W190" s="29">
        <v>3906</v>
      </c>
      <c r="X190" s="3" t="str">
        <f t="shared" si="56"/>
        <v/>
      </c>
      <c r="Y190" s="2" t="e">
        <f t="shared" si="21"/>
        <v>#REF!</v>
      </c>
      <c r="Z190" s="2" t="e">
        <f t="shared" si="22"/>
        <v>#REF!</v>
      </c>
      <c r="AA190" s="2" t="e">
        <f t="shared" si="23"/>
        <v>#REF!</v>
      </c>
      <c r="AB190" s="20" t="str">
        <f t="shared" si="24"/>
        <v>Caspian Plover</v>
      </c>
      <c r="AC190" s="2" t="e">
        <f t="array" ref="AC190">IF(K190="3_art",IF(AB190=_xludf.XLOOKUP(W190,#REF!,#REF!),"",_xludf.XLOOKUP(W190,#REF!,#REF!)),IF(K190="2_familj",IF(AB190=_xludf.XLOOKUP(W190,#REF!,#REF!),"",_xludf.XLOOKUP(W190,#REF!,#REF!)),""))</f>
        <v>#REF!</v>
      </c>
    </row>
    <row r="191" spans="1:29" ht="13.5" customHeight="1">
      <c r="A191" s="38" t="s">
        <v>84</v>
      </c>
      <c r="B191" s="38" t="s">
        <v>36</v>
      </c>
      <c r="C191" s="38" t="s">
        <v>31</v>
      </c>
      <c r="D191" s="66" t="s">
        <v>377</v>
      </c>
      <c r="E191" s="86" t="s">
        <v>645</v>
      </c>
      <c r="F191" s="41" t="s">
        <v>646</v>
      </c>
      <c r="G191" s="41" t="s">
        <v>647</v>
      </c>
      <c r="H191" s="41"/>
      <c r="K191" s="29" t="e">
        <f t="shared" si="19"/>
        <v>#REF!</v>
      </c>
      <c r="L191" s="30">
        <v>1</v>
      </c>
      <c r="M191" s="19" t="e">
        <f t="shared" si="57"/>
        <v>#REF!</v>
      </c>
      <c r="N191" s="29">
        <v>9</v>
      </c>
      <c r="O191" s="19" t="e">
        <f t="shared" si="55"/>
        <v>#REF!</v>
      </c>
      <c r="P191" s="30">
        <v>13</v>
      </c>
      <c r="Q191" s="19" t="str">
        <f t="shared" si="60"/>
        <v>Anarhynchus</v>
      </c>
      <c r="R191" s="19" t="e">
        <f t="shared" si="59"/>
        <v>#REF!</v>
      </c>
      <c r="S191" s="30">
        <v>57</v>
      </c>
      <c r="T191" s="19" t="str">
        <f t="shared" si="20"/>
        <v>Anarhynchus veredus</v>
      </c>
      <c r="U191" s="29" t="s">
        <v>645</v>
      </c>
      <c r="V191" s="19" t="e">
        <f t="array" aca="1" ref="V191" ca="1">_xludf.XLOOKUP(U191,#REF!,#REF!)</f>
        <v>#NAME?</v>
      </c>
      <c r="W191" s="29">
        <v>3907</v>
      </c>
      <c r="X191" s="3" t="str">
        <f t="shared" si="56"/>
        <v/>
      </c>
      <c r="Y191" s="2" t="e">
        <f t="shared" si="21"/>
        <v>#REF!</v>
      </c>
      <c r="Z191" s="2" t="e">
        <f t="shared" si="22"/>
        <v>#REF!</v>
      </c>
      <c r="AA191" s="2" t="e">
        <f t="shared" si="23"/>
        <v>#REF!</v>
      </c>
      <c r="AB191" s="20" t="str">
        <f t="shared" si="24"/>
        <v>Oriental Plover</v>
      </c>
      <c r="AC191" s="2" t="e">
        <f t="array" ref="AC191">IF(K191="3_art",IF(AB191=_xludf.XLOOKUP(W191,#REF!,#REF!),"",_xludf.XLOOKUP(W191,#REF!,#REF!)),IF(K191="2_familj",IF(AB191=_xludf.XLOOKUP(W191,#REF!,#REF!),"",_xludf.XLOOKUP(W191,#REF!,#REF!)),""))</f>
        <v>#REF!</v>
      </c>
    </row>
    <row r="192" spans="1:29" ht="13.5" customHeight="1">
      <c r="A192" s="38" t="s">
        <v>84</v>
      </c>
      <c r="B192" s="38" t="s">
        <v>36</v>
      </c>
      <c r="C192" s="38" t="s">
        <v>31</v>
      </c>
      <c r="D192" s="66" t="s">
        <v>165</v>
      </c>
      <c r="E192" s="86" t="s">
        <v>648</v>
      </c>
      <c r="F192" s="41" t="s">
        <v>649</v>
      </c>
      <c r="G192" s="41" t="s">
        <v>650</v>
      </c>
      <c r="H192" s="41" t="s">
        <v>343</v>
      </c>
      <c r="K192" s="29" t="e">
        <f t="shared" si="19"/>
        <v>#REF!</v>
      </c>
      <c r="L192" s="30">
        <v>1</v>
      </c>
      <c r="M192" s="19" t="e">
        <f t="shared" si="57"/>
        <v>#REF!</v>
      </c>
      <c r="N192" s="29">
        <v>9</v>
      </c>
      <c r="O192" s="19" t="e">
        <f t="shared" si="55"/>
        <v>#REF!</v>
      </c>
      <c r="P192" s="30">
        <v>13</v>
      </c>
      <c r="Q192" s="19" t="str">
        <f>IF(LEN(E192)-LEN(SUBSTITUTE(E192," ",""))=1,LEFT(E192,FIND(" ",E192)-1),Q193)</f>
        <v>Anarhynchus</v>
      </c>
      <c r="R192" s="19" t="e">
        <f t="shared" si="59"/>
        <v>#REF!</v>
      </c>
      <c r="S192" s="30">
        <v>57</v>
      </c>
      <c r="T192" s="19" t="str">
        <f t="shared" si="20"/>
        <v>Anarhynchus atrifrons</v>
      </c>
      <c r="U192" s="29" t="s">
        <v>648</v>
      </c>
      <c r="V192" s="19" t="e">
        <f t="array" aca="1" ref="V192" ca="1">_xludf.XLOOKUP(U192,#REF!,#REF!)</f>
        <v>#NAME?</v>
      </c>
      <c r="W192" s="29">
        <v>3908</v>
      </c>
      <c r="X192" s="3" t="str">
        <f t="shared" si="56"/>
        <v/>
      </c>
      <c r="Y192" s="2" t="e">
        <f t="shared" si="21"/>
        <v>#REF!</v>
      </c>
      <c r="Z192" s="2" t="e">
        <f t="shared" si="22"/>
        <v>#REF!</v>
      </c>
      <c r="AA192" s="2" t="e">
        <f t="shared" si="23"/>
        <v>#REF!</v>
      </c>
      <c r="AB192" s="20" t="str">
        <f t="shared" si="24"/>
        <v>Tibetan Sand Plover</v>
      </c>
      <c r="AC192" s="2" t="e">
        <f t="array" ref="AC192">IF(K192="3_art",IF(AB192=_xludf.XLOOKUP(W192,#REF!,#REF!),"",_xludf.XLOOKUP(W192,#REF!,#REF!)),IF(K192="2_familj",IF(AB192=_xludf.XLOOKUP(W192,#REF!,#REF!),"",_xludf.XLOOKUP(W192,#REF!,#REF!)),""))</f>
        <v>#REF!</v>
      </c>
    </row>
    <row r="193" spans="1:29" ht="13.5" customHeight="1">
      <c r="A193" s="38" t="s">
        <v>84</v>
      </c>
      <c r="B193" s="38" t="s">
        <v>36</v>
      </c>
      <c r="C193" s="38" t="s">
        <v>31</v>
      </c>
      <c r="D193" s="62" t="s">
        <v>271</v>
      </c>
      <c r="E193" s="86" t="s">
        <v>651</v>
      </c>
      <c r="F193" s="41" t="s">
        <v>652</v>
      </c>
      <c r="G193" s="41" t="s">
        <v>653</v>
      </c>
      <c r="H193" s="41" t="s">
        <v>343</v>
      </c>
      <c r="K193" s="29" t="e">
        <f t="shared" si="19"/>
        <v>#REF!</v>
      </c>
      <c r="L193" s="30">
        <v>1</v>
      </c>
      <c r="M193" s="19" t="e">
        <f t="shared" si="57"/>
        <v>#REF!</v>
      </c>
      <c r="N193" s="29">
        <v>9</v>
      </c>
      <c r="O193" s="19" t="e">
        <f t="shared" si="55"/>
        <v>#REF!</v>
      </c>
      <c r="P193" s="30">
        <v>13</v>
      </c>
      <c r="Q193" s="19" t="str">
        <f t="shared" ref="Q193:Q194" si="61">IF(LEN(E193)-LEN(SUBSTITUTE(E193," ",""))=1,LEFT(E193,FIND(" ",E193)-1),Q191)</f>
        <v>Anarhynchus</v>
      </c>
      <c r="R193" s="19" t="e">
        <f t="shared" si="59"/>
        <v>#REF!</v>
      </c>
      <c r="S193" s="30">
        <v>57</v>
      </c>
      <c r="T193" s="19" t="str">
        <f t="shared" si="20"/>
        <v>Anarhynchus mongolus</v>
      </c>
      <c r="U193" s="29" t="s">
        <v>651</v>
      </c>
      <c r="V193" s="19" t="e">
        <f t="array" aca="1" ref="V193" ca="1">_xludf.XLOOKUP(U193,#REF!,#REF!)</f>
        <v>#NAME?</v>
      </c>
      <c r="W193" s="29">
        <v>3912</v>
      </c>
      <c r="X193" s="3" t="str">
        <f t="shared" si="56"/>
        <v/>
      </c>
      <c r="Y193" s="2" t="e">
        <f t="shared" si="21"/>
        <v>#REF!</v>
      </c>
      <c r="Z193" s="2" t="e">
        <f t="shared" si="22"/>
        <v>#REF!</v>
      </c>
      <c r="AA193" s="2" t="e">
        <f t="shared" si="23"/>
        <v>#REF!</v>
      </c>
      <c r="AB193" s="20" t="str">
        <f t="shared" si="24"/>
        <v>Siberian Sand Plover</v>
      </c>
      <c r="AC193" s="2" t="e">
        <f t="array" ref="AC193">IF(K193="3_art",IF(AB193=_xludf.XLOOKUP(W193,#REF!,#REF!),"",_xludf.XLOOKUP(W193,#REF!,#REF!)),IF(K193="2_familj",IF(AB193=_xludf.XLOOKUP(W193,#REF!,#REF!),"",_xludf.XLOOKUP(W193,#REF!,#REF!)),""))</f>
        <v>#REF!</v>
      </c>
    </row>
    <row r="194" spans="1:29" ht="13.5" customHeight="1">
      <c r="A194" s="38" t="s">
        <v>84</v>
      </c>
      <c r="B194" s="38" t="s">
        <v>36</v>
      </c>
      <c r="C194" s="38" t="s">
        <v>31</v>
      </c>
      <c r="D194" s="66" t="s">
        <v>654</v>
      </c>
      <c r="E194" s="86" t="s">
        <v>655</v>
      </c>
      <c r="F194" s="41" t="s">
        <v>656</v>
      </c>
      <c r="G194" s="41" t="s">
        <v>657</v>
      </c>
      <c r="H194" s="41" t="s">
        <v>343</v>
      </c>
      <c r="K194" s="29" t="e">
        <f t="shared" si="19"/>
        <v>#REF!</v>
      </c>
      <c r="L194" s="30">
        <v>1</v>
      </c>
      <c r="M194" s="19" t="e">
        <f t="shared" si="57"/>
        <v>#REF!</v>
      </c>
      <c r="N194" s="29">
        <v>9</v>
      </c>
      <c r="O194" s="19" t="e">
        <f t="shared" si="55"/>
        <v>#REF!</v>
      </c>
      <c r="P194" s="30">
        <v>13</v>
      </c>
      <c r="Q194" s="19" t="str">
        <f t="shared" si="61"/>
        <v>Anarhynchus</v>
      </c>
      <c r="R194" s="19" t="e">
        <f t="shared" si="59"/>
        <v>#REF!</v>
      </c>
      <c r="S194" s="30">
        <v>57</v>
      </c>
      <c r="T194" s="19" t="str">
        <f t="shared" si="20"/>
        <v>Anarhynchus leschenaultii</v>
      </c>
      <c r="U194" s="29" t="s">
        <v>655</v>
      </c>
      <c r="V194" s="19" t="e">
        <f t="array" aca="1" ref="V194" ca="1">_xludf.XLOOKUP(U194,#REF!,#REF!)</f>
        <v>#NAME?</v>
      </c>
      <c r="W194" s="29">
        <v>3915</v>
      </c>
      <c r="X194" s="3" t="str">
        <f t="shared" si="56"/>
        <v/>
      </c>
      <c r="Y194" s="2" t="e">
        <f t="shared" si="21"/>
        <v>#REF!</v>
      </c>
      <c r="Z194" s="2" t="e">
        <f t="shared" si="22"/>
        <v>#REF!</v>
      </c>
      <c r="AA194" s="2" t="e">
        <f t="shared" si="23"/>
        <v>#REF!</v>
      </c>
      <c r="AB194" s="20" t="str">
        <f t="shared" si="24"/>
        <v>Greater Sand Plover</v>
      </c>
      <c r="AC194" s="2" t="e">
        <f t="array" ref="AC194">IF(K194="3_art",IF(AB194=_xludf.XLOOKUP(W194,#REF!,#REF!),"",_xludf.XLOOKUP(W194,#REF!,#REF!)),IF(K194="2_familj",IF(AB194=_xludf.XLOOKUP(W194,#REF!,#REF!),"",_xludf.XLOOKUP(W194,#REF!,#REF!)),""))</f>
        <v>#REF!</v>
      </c>
    </row>
    <row r="195" spans="1:29" ht="13.5" customHeight="1">
      <c r="A195" s="37"/>
      <c r="B195" s="37"/>
      <c r="C195" s="37"/>
      <c r="D195" s="48"/>
      <c r="E195" s="86" t="s">
        <v>658</v>
      </c>
      <c r="F195" s="41" t="s">
        <v>659</v>
      </c>
      <c r="G195" s="41" t="s">
        <v>660</v>
      </c>
      <c r="H195" s="84"/>
      <c r="K195" s="29" t="e">
        <f t="shared" si="19"/>
        <v>#REF!</v>
      </c>
      <c r="L195" s="30">
        <v>1</v>
      </c>
      <c r="M195" s="19" t="e">
        <f t="shared" si="57"/>
        <v>#REF!</v>
      </c>
      <c r="N195" s="29">
        <v>9</v>
      </c>
      <c r="O195" s="19" t="e">
        <f t="shared" si="55"/>
        <v>#REF!</v>
      </c>
      <c r="P195" s="30">
        <v>13</v>
      </c>
      <c r="Q195" s="19" t="str">
        <f t="shared" ref="Q195:Q198" si="62">IF(LEN(E195)-LEN(SUBSTITUTE(E195," ",""))=1,LEFT(E195,FIND(" ",E195)-1),Q194)</f>
        <v>Anarhynchus</v>
      </c>
      <c r="R195" s="19" t="e">
        <f t="shared" si="59"/>
        <v>#REF!</v>
      </c>
      <c r="S195" s="30">
        <v>57</v>
      </c>
      <c r="T195" s="19" t="str">
        <f t="shared" si="20"/>
        <v>Anarhynchus alexandrinus</v>
      </c>
      <c r="U195" s="29" t="s">
        <v>658</v>
      </c>
      <c r="V195" s="19" t="e">
        <f t="array" aca="1" ref="V195" ca="1">_xludf.XLOOKUP(U195,#REF!,#REF!)</f>
        <v>#NAME?</v>
      </c>
      <c r="W195" s="29">
        <v>3953</v>
      </c>
      <c r="X195" s="3" t="str">
        <f t="shared" si="56"/>
        <v/>
      </c>
      <c r="Y195" s="2" t="e">
        <f t="shared" si="21"/>
        <v>#REF!</v>
      </c>
      <c r="Z195" s="2" t="e">
        <f t="shared" si="22"/>
        <v>#REF!</v>
      </c>
      <c r="AA195" s="2" t="e">
        <f t="shared" si="23"/>
        <v>#REF!</v>
      </c>
      <c r="AB195" s="20" t="str">
        <f t="shared" si="24"/>
        <v>Kentish Plover</v>
      </c>
      <c r="AC195" s="2" t="e">
        <f t="array" ref="AC195">IF(K195="3_art",IF(AB195=_xludf.XLOOKUP(W195,#REF!,#REF!),"",_xludf.XLOOKUP(W195,#REF!,#REF!)),IF(K195="2_familj",IF(AB195=_xludf.XLOOKUP(W195,#REF!,#REF!),"",_xludf.XLOOKUP(W195,#REF!,#REF!)),""))</f>
        <v>#REF!</v>
      </c>
    </row>
    <row r="196" spans="1:29" ht="13.5" customHeight="1">
      <c r="A196" s="37"/>
      <c r="B196" s="38" t="s">
        <v>36</v>
      </c>
      <c r="C196" s="38" t="s">
        <v>55</v>
      </c>
      <c r="D196" s="51"/>
      <c r="E196" s="44" t="s">
        <v>661</v>
      </c>
      <c r="F196" s="45" t="s">
        <v>662</v>
      </c>
      <c r="G196" s="45" t="s">
        <v>663</v>
      </c>
      <c r="H196" s="60"/>
      <c r="K196" s="29" t="e">
        <f t="shared" si="19"/>
        <v>#REF!</v>
      </c>
      <c r="L196" s="30">
        <v>1</v>
      </c>
      <c r="M196" s="19" t="e">
        <f t="shared" si="57"/>
        <v>#REF!</v>
      </c>
      <c r="N196" s="29">
        <v>9</v>
      </c>
      <c r="O196" s="19" t="e">
        <f t="shared" si="55"/>
        <v>#REF!</v>
      </c>
      <c r="P196" s="30">
        <v>13</v>
      </c>
      <c r="Q196" s="19" t="str">
        <f t="shared" si="62"/>
        <v>Anarhynchus</v>
      </c>
      <c r="R196" s="19" t="e">
        <f t="shared" si="59"/>
        <v>#REF!</v>
      </c>
      <c r="S196" s="30">
        <v>57</v>
      </c>
      <c r="T196" s="19" t="str">
        <f t="shared" si="20"/>
        <v>Anarhynchus alexandrinus alexandrinus</v>
      </c>
      <c r="U196" s="29" t="s">
        <v>664</v>
      </c>
      <c r="V196" s="19" t="e">
        <f t="array" aca="1" ref="V196" ca="1">_xludf.XLOOKUP(U196,#REF!,#REF!)</f>
        <v>#NAME?</v>
      </c>
      <c r="W196" s="29">
        <v>3954</v>
      </c>
      <c r="X196" s="3" t="str">
        <f t="shared" si="56"/>
        <v/>
      </c>
      <c r="Y196" s="2" t="e">
        <f t="shared" si="21"/>
        <v>#REF!</v>
      </c>
      <c r="Z196" s="2" t="e">
        <f t="shared" si="22"/>
        <v>#REF!</v>
      </c>
      <c r="AA196" s="2" t="e">
        <f t="shared" si="23"/>
        <v>#REF!</v>
      </c>
      <c r="AB196" s="20" t="str">
        <f t="shared" si="24"/>
        <v xml:space="preserve">   Eurasian Kentish Plover</v>
      </c>
      <c r="AC196" s="2" t="e">
        <f t="array" ref="AC196">IF(K196="3_art",IF(AB196=_xludf.XLOOKUP(W196,#REF!,#REF!),"",_xludf.XLOOKUP(W196,#REF!,#REF!)),IF(K196="2_familj",IF(AB196=_xludf.XLOOKUP(W196,#REF!,#REF!),"",_xludf.XLOOKUP(W196,#REF!,#REF!)),""))</f>
        <v>#REF!</v>
      </c>
    </row>
    <row r="197" spans="1:29" ht="13.5" customHeight="1">
      <c r="A197" s="33"/>
      <c r="B197" s="33"/>
      <c r="C197" s="33"/>
      <c r="D197" s="34" t="s">
        <v>21</v>
      </c>
      <c r="E197" s="35" t="s">
        <v>665</v>
      </c>
      <c r="F197" s="36" t="s">
        <v>666</v>
      </c>
      <c r="G197" s="36" t="s">
        <v>667</v>
      </c>
      <c r="H197" s="36"/>
      <c r="K197" s="29" t="e">
        <f t="shared" si="19"/>
        <v>#REF!</v>
      </c>
      <c r="L197" s="30">
        <v>1</v>
      </c>
      <c r="M197" s="19" t="e">
        <f t="shared" si="57"/>
        <v>#REF!</v>
      </c>
      <c r="N197" s="29">
        <v>9</v>
      </c>
      <c r="O197" s="19" t="e">
        <f t="shared" si="55"/>
        <v>#REF!</v>
      </c>
      <c r="P197" s="30">
        <v>14</v>
      </c>
      <c r="Q197" s="19" t="str">
        <f t="shared" si="62"/>
        <v>Anarhynchus</v>
      </c>
      <c r="R197" s="19" t="e">
        <f t="shared" si="59"/>
        <v>#REF!</v>
      </c>
      <c r="S197" s="30">
        <v>57</v>
      </c>
      <c r="T197" s="19" t="str">
        <f t="shared" si="20"/>
        <v>Scolopacidae</v>
      </c>
      <c r="U197" s="29" t="s">
        <v>665</v>
      </c>
      <c r="V197" s="19" t="e">
        <f t="array" aca="1" ref="V197" ca="1">_xludf.XLOOKUP(U197,#REF!,#REF!)</f>
        <v>#NAME?</v>
      </c>
      <c r="W197" s="29">
        <v>4002</v>
      </c>
      <c r="X197" s="3" t="str">
        <f t="shared" si="56"/>
        <v/>
      </c>
      <c r="Y197" s="2" t="e">
        <f t="shared" si="21"/>
        <v>#REF!</v>
      </c>
      <c r="Z197" s="20" t="e">
        <f t="shared" si="22"/>
        <v>#REF!</v>
      </c>
      <c r="AA197" s="20" t="e">
        <f t="shared" si="23"/>
        <v>#REF!</v>
      </c>
      <c r="AB197" s="20" t="str">
        <f t="shared" si="24"/>
        <v>Sandpipers and Allies</v>
      </c>
      <c r="AC197" s="2" t="e">
        <f t="array" ref="AC197">IF(K197="3_art",IF(AB197=_xludf.XLOOKUP(W197,#REF!,#REF!),"",_xludf.XLOOKUP(W197,#REF!,#REF!)),IF(K197="2_familj",IF(AB197=_xludf.XLOOKUP(W197,#REF!,#REF!),"",_xludf.XLOOKUP(W197,#REF!,#REF!)),""))</f>
        <v>#REF!</v>
      </c>
    </row>
    <row r="198" spans="1:29" ht="13.5" customHeight="1">
      <c r="A198" s="38" t="s">
        <v>84</v>
      </c>
      <c r="B198" s="38" t="s">
        <v>36</v>
      </c>
      <c r="C198" s="38" t="s">
        <v>31</v>
      </c>
      <c r="D198" s="66" t="s">
        <v>446</v>
      </c>
      <c r="E198" s="40" t="s">
        <v>668</v>
      </c>
      <c r="F198" s="41" t="s">
        <v>669</v>
      </c>
      <c r="G198" s="41" t="s">
        <v>670</v>
      </c>
      <c r="H198" s="49"/>
      <c r="K198" s="29" t="e">
        <f t="shared" si="19"/>
        <v>#REF!</v>
      </c>
      <c r="L198" s="30">
        <v>1</v>
      </c>
      <c r="M198" s="19" t="e">
        <f t="shared" si="57"/>
        <v>#REF!</v>
      </c>
      <c r="N198" s="29">
        <v>9</v>
      </c>
      <c r="O198" s="19" t="e">
        <f t="shared" si="55"/>
        <v>#REF!</v>
      </c>
      <c r="P198" s="30">
        <v>14</v>
      </c>
      <c r="Q198" s="19" t="str">
        <f t="shared" si="62"/>
        <v>Bartramia</v>
      </c>
      <c r="R198" s="19" t="e">
        <f t="shared" si="59"/>
        <v>#REF!</v>
      </c>
      <c r="S198" s="30">
        <v>58</v>
      </c>
      <c r="T198" s="19" t="str">
        <f t="shared" si="20"/>
        <v>Bartramia longicauda</v>
      </c>
      <c r="U198" s="29" t="s">
        <v>668</v>
      </c>
      <c r="V198" s="19" t="e">
        <f t="array" aca="1" ref="V198" ca="1">_xludf.XLOOKUP(U198,#REF!,#REF!)</f>
        <v>#NAME?</v>
      </c>
      <c r="W198" s="29">
        <v>4004</v>
      </c>
      <c r="X198" s="3" t="str">
        <f t="shared" si="56"/>
        <v/>
      </c>
      <c r="Y198" s="2" t="e">
        <f t="shared" si="21"/>
        <v>#REF!</v>
      </c>
      <c r="Z198" s="2" t="e">
        <f t="shared" si="22"/>
        <v>#REF!</v>
      </c>
      <c r="AA198" s="2" t="e">
        <f t="shared" si="23"/>
        <v>#REF!</v>
      </c>
      <c r="AB198" s="20" t="str">
        <f t="shared" si="24"/>
        <v>Upland Sandpiper</v>
      </c>
      <c r="AC198" s="2" t="e">
        <f t="array" ref="AC198">IF(K198="3_art",IF(AB198=_xludf.XLOOKUP(W198,#REF!,#REF!),"",_xludf.XLOOKUP(W198,#REF!,#REF!)),IF(K198="2_familj",IF(AB198=_xludf.XLOOKUP(W198,#REF!,#REF!),"",_xludf.XLOOKUP(W198,#REF!,#REF!)),""))</f>
        <v>#REF!</v>
      </c>
    </row>
    <row r="199" spans="1:29" ht="13.5" customHeight="1">
      <c r="A199" s="38" t="s">
        <v>84</v>
      </c>
      <c r="B199" s="38" t="s">
        <v>36</v>
      </c>
      <c r="C199" s="38" t="s">
        <v>31</v>
      </c>
      <c r="D199" s="66" t="s">
        <v>446</v>
      </c>
      <c r="E199" s="40" t="s">
        <v>671</v>
      </c>
      <c r="F199" s="41" t="s">
        <v>672</v>
      </c>
      <c r="G199" s="41" t="s">
        <v>673</v>
      </c>
      <c r="H199" s="49"/>
      <c r="K199" s="29" t="e">
        <f t="shared" si="19"/>
        <v>#REF!</v>
      </c>
      <c r="L199" s="30">
        <v>1</v>
      </c>
      <c r="M199" s="19" t="e">
        <f t="shared" si="57"/>
        <v>#REF!</v>
      </c>
      <c r="N199" s="29">
        <v>9</v>
      </c>
      <c r="O199" s="19" t="e">
        <f t="shared" si="55"/>
        <v>#REF!</v>
      </c>
      <c r="P199" s="30">
        <v>14</v>
      </c>
      <c r="Q199" s="19" t="str">
        <f>IF(LEN(E199)-LEN(SUBSTITUTE(E199," ",""))=1,LEFT(E199,FIND(" ",E199)-1),Q201)</f>
        <v>Numenius</v>
      </c>
      <c r="R199" s="19" t="e">
        <f t="shared" si="59"/>
        <v>#REF!</v>
      </c>
      <c r="S199" s="30">
        <v>59</v>
      </c>
      <c r="T199" s="19" t="str">
        <f t="shared" si="20"/>
        <v>Numenius minutus</v>
      </c>
      <c r="U199" s="29" t="s">
        <v>671</v>
      </c>
      <c r="V199" s="19" t="e">
        <f t="array" aca="1" ref="V199" ca="1">_xludf.XLOOKUP(U199,#REF!,#REF!)</f>
        <v>#NAME?</v>
      </c>
      <c r="W199" s="29">
        <v>4007</v>
      </c>
      <c r="X199" s="3" t="str">
        <f t="shared" si="56"/>
        <v/>
      </c>
      <c r="Y199" s="2" t="e">
        <f t="shared" si="21"/>
        <v>#REF!</v>
      </c>
      <c r="Z199" s="2" t="e">
        <f t="shared" si="22"/>
        <v>#REF!</v>
      </c>
      <c r="AA199" s="2" t="e">
        <f t="shared" si="23"/>
        <v>#REF!</v>
      </c>
      <c r="AB199" s="20" t="str">
        <f t="shared" si="24"/>
        <v>Little Curlew</v>
      </c>
      <c r="AC199" s="2" t="e">
        <f t="array" ref="AC199">IF(K199="3_art",IF(AB199=_xludf.XLOOKUP(W199,#REF!,#REF!),"",_xludf.XLOOKUP(W199,#REF!,#REF!)),IF(K199="2_familj",IF(AB199=_xludf.XLOOKUP(W199,#REF!,#REF!),"",_xludf.XLOOKUP(W199,#REF!,#REF!)),""))</f>
        <v>#REF!</v>
      </c>
    </row>
    <row r="200" spans="1:29" ht="13.5" customHeight="1">
      <c r="A200" s="37"/>
      <c r="B200" s="37"/>
      <c r="C200" s="37"/>
      <c r="D200" s="48"/>
      <c r="E200" s="40" t="s">
        <v>674</v>
      </c>
      <c r="F200" s="41" t="s">
        <v>675</v>
      </c>
      <c r="G200" s="41" t="s">
        <v>676</v>
      </c>
      <c r="H200" s="49"/>
      <c r="K200" s="29" t="e">
        <f t="shared" si="19"/>
        <v>#REF!</v>
      </c>
      <c r="L200" s="30">
        <v>1</v>
      </c>
      <c r="M200" s="19" t="e">
        <f t="shared" si="57"/>
        <v>#REF!</v>
      </c>
      <c r="N200" s="29">
        <v>9</v>
      </c>
      <c r="O200" s="19" t="e">
        <f t="shared" si="55"/>
        <v>#REF!</v>
      </c>
      <c r="P200" s="30">
        <v>14</v>
      </c>
      <c r="Q200" s="19" t="str">
        <f>IF(LEN(E200)-LEN(SUBSTITUTE(E200," ",""))=1,LEFT(E200,FIND(" ",E200)-1),Q198)</f>
        <v>Numenius</v>
      </c>
      <c r="R200" s="19" t="e">
        <f t="shared" si="59"/>
        <v>#REF!</v>
      </c>
      <c r="S200" s="30">
        <v>59</v>
      </c>
      <c r="T200" s="19" t="str">
        <f t="shared" si="20"/>
        <v>Numenius phaeopus</v>
      </c>
      <c r="U200" s="29" t="s">
        <v>674</v>
      </c>
      <c r="V200" s="19" t="e">
        <f t="array" aca="1" ref="V200" ca="1">_xludf.XLOOKUP(U200,#REF!,#REF!)</f>
        <v>#NAME?</v>
      </c>
      <c r="W200" s="29">
        <v>4012</v>
      </c>
      <c r="X200" s="3" t="str">
        <f t="shared" si="56"/>
        <v/>
      </c>
      <c r="Y200" s="2" t="e">
        <f t="shared" si="21"/>
        <v>#REF!</v>
      </c>
      <c r="Z200" s="2" t="e">
        <f t="shared" si="22"/>
        <v>#REF!</v>
      </c>
      <c r="AA200" s="2" t="e">
        <f t="shared" si="23"/>
        <v>#REF!</v>
      </c>
      <c r="AB200" s="20" t="str">
        <f t="shared" si="24"/>
        <v>Eurasian Whimbrel</v>
      </c>
      <c r="AC200" s="2" t="e">
        <f t="array" ref="AC200">IF(K200="3_art",IF(AB200=_xludf.XLOOKUP(W200,#REF!,#REF!),"",_xludf.XLOOKUP(W200,#REF!,#REF!)),IF(K200="2_familj",IF(AB200=_xludf.XLOOKUP(W200,#REF!,#REF!),"",_xludf.XLOOKUP(W200,#REF!,#REF!)),""))</f>
        <v>#REF!</v>
      </c>
    </row>
    <row r="201" spans="1:29" ht="13.5" customHeight="1">
      <c r="A201" s="37"/>
      <c r="B201" s="38" t="s">
        <v>36</v>
      </c>
      <c r="C201" s="38" t="s">
        <v>37</v>
      </c>
      <c r="D201" s="51"/>
      <c r="E201" s="44" t="s">
        <v>677</v>
      </c>
      <c r="F201" s="45" t="s">
        <v>678</v>
      </c>
      <c r="G201" s="63" t="s">
        <v>679</v>
      </c>
      <c r="H201" s="60"/>
      <c r="K201" s="29" t="e">
        <f t="shared" si="19"/>
        <v>#REF!</v>
      </c>
      <c r="L201" s="30">
        <v>1</v>
      </c>
      <c r="M201" s="19" t="e">
        <f t="shared" si="57"/>
        <v>#REF!</v>
      </c>
      <c r="N201" s="29">
        <v>9</v>
      </c>
      <c r="O201" s="19" t="e">
        <f t="shared" si="55"/>
        <v>#REF!</v>
      </c>
      <c r="P201" s="30">
        <v>14</v>
      </c>
      <c r="Q201" s="19" t="str">
        <f>IF(LEN(E201)-LEN(SUBSTITUTE(E201," ",""))=1,LEFT(E201,FIND(" ",E201)-1),Q200)</f>
        <v>Numenius</v>
      </c>
      <c r="R201" s="19" t="e">
        <f t="shared" si="59"/>
        <v>#REF!</v>
      </c>
      <c r="S201" s="30">
        <v>59</v>
      </c>
      <c r="T201" s="19" t="str">
        <f t="shared" si="20"/>
        <v>Numenius phaeopus phaeopus</v>
      </c>
      <c r="U201" s="29" t="s">
        <v>680</v>
      </c>
      <c r="V201" s="19" t="e">
        <f t="array" aca="1" ref="V201" ca="1">_xludf.XLOOKUP(U201,#REF!,#REF!)</f>
        <v>#NAME?</v>
      </c>
      <c r="W201" s="29">
        <v>4014</v>
      </c>
      <c r="X201" s="3" t="str">
        <f t="shared" si="56"/>
        <v/>
      </c>
      <c r="Y201" s="2" t="e">
        <f t="shared" si="21"/>
        <v>#REF!</v>
      </c>
      <c r="Z201" s="2" t="e">
        <f t="shared" si="22"/>
        <v>#REF!</v>
      </c>
      <c r="AA201" s="2" t="e">
        <f t="shared" si="23"/>
        <v>#REF!</v>
      </c>
      <c r="AB201" s="20" t="str">
        <f t="shared" si="24"/>
        <v xml:space="preserve">   European Whimbrel</v>
      </c>
      <c r="AC201" s="2" t="e">
        <f t="array" ref="AC201">IF(K201="3_art",IF(AB201=_xludf.XLOOKUP(W201,#REF!,#REF!),"",_xludf.XLOOKUP(W201,#REF!,#REF!)),IF(K201="2_familj",IF(AB201=_xludf.XLOOKUP(W201,#REF!,#REF!),"",_xludf.XLOOKUP(W201,#REF!,#REF!)),""))</f>
        <v>#REF!</v>
      </c>
    </row>
    <row r="202" spans="1:29" ht="13.5" customHeight="1">
      <c r="A202" s="37"/>
      <c r="B202" s="37"/>
      <c r="C202" s="37"/>
      <c r="D202" s="48"/>
      <c r="E202" s="40" t="s">
        <v>681</v>
      </c>
      <c r="F202" s="41" t="s">
        <v>682</v>
      </c>
      <c r="G202" s="41" t="s">
        <v>683</v>
      </c>
      <c r="H202" s="49"/>
      <c r="K202" s="29" t="e">
        <f t="shared" si="19"/>
        <v>#REF!</v>
      </c>
      <c r="L202" s="30">
        <v>1</v>
      </c>
      <c r="M202" s="19" t="e">
        <f t="shared" si="57"/>
        <v>#REF!</v>
      </c>
      <c r="N202" s="29">
        <v>9</v>
      </c>
      <c r="O202" s="19" t="e">
        <f t="shared" si="55"/>
        <v>#REF!</v>
      </c>
      <c r="P202" s="30">
        <v>14</v>
      </c>
      <c r="Q202" s="19" t="str">
        <f>IF(LEN(E202)-LEN(SUBSTITUTE(E202," ",""))=1,LEFT(E202,FIND(" ",E202)-1),Q199)</f>
        <v>Numenius</v>
      </c>
      <c r="R202" s="19" t="e">
        <f t="shared" si="59"/>
        <v>#REF!</v>
      </c>
      <c r="S202" s="30">
        <v>59</v>
      </c>
      <c r="T202" s="19" t="str">
        <f t="shared" si="20"/>
        <v>Numenius arquata</v>
      </c>
      <c r="U202" s="29" t="s">
        <v>681</v>
      </c>
      <c r="V202" s="19" t="e">
        <f t="array" aca="1" ref="V202" ca="1">_xludf.XLOOKUP(U202,#REF!,#REF!)</f>
        <v>#NAME?</v>
      </c>
      <c r="W202" s="29">
        <v>4021</v>
      </c>
      <c r="X202" s="3" t="str">
        <f t="shared" si="56"/>
        <v/>
      </c>
      <c r="Y202" s="2" t="e">
        <f t="shared" si="21"/>
        <v>#REF!</v>
      </c>
      <c r="Z202" s="2" t="e">
        <f t="shared" si="22"/>
        <v>#REF!</v>
      </c>
      <c r="AA202" s="2" t="e">
        <f t="shared" si="23"/>
        <v>#REF!</v>
      </c>
      <c r="AB202" s="20" t="str">
        <f t="shared" si="24"/>
        <v>Eurasian Curlew</v>
      </c>
      <c r="AC202" s="2" t="e">
        <f t="array" ref="AC202">IF(K202="3_art",IF(AB202=_xludf.XLOOKUP(W202,#REF!,#REF!),"",_xludf.XLOOKUP(W202,#REF!,#REF!)),IF(K202="2_familj",IF(AB202=_xludf.XLOOKUP(W202,#REF!,#REF!),"",_xludf.XLOOKUP(W202,#REF!,#REF!)),""))</f>
        <v>#REF!</v>
      </c>
    </row>
    <row r="203" spans="1:29" ht="13.5" customHeight="1">
      <c r="A203" s="37"/>
      <c r="B203" s="38" t="s">
        <v>36</v>
      </c>
      <c r="C203" s="38" t="s">
        <v>37</v>
      </c>
      <c r="D203" s="51"/>
      <c r="E203" s="44" t="s">
        <v>684</v>
      </c>
      <c r="F203" s="45" t="s">
        <v>685</v>
      </c>
      <c r="G203" s="63" t="s">
        <v>686</v>
      </c>
      <c r="H203" s="60"/>
      <c r="K203" s="29" t="e">
        <f t="shared" si="19"/>
        <v>#REF!</v>
      </c>
      <c r="L203" s="30">
        <v>1</v>
      </c>
      <c r="M203" s="19" t="e">
        <f t="shared" si="57"/>
        <v>#REF!</v>
      </c>
      <c r="N203" s="29">
        <v>9</v>
      </c>
      <c r="O203" s="19" t="e">
        <f t="shared" si="55"/>
        <v>#REF!</v>
      </c>
      <c r="P203" s="30">
        <v>14</v>
      </c>
      <c r="Q203" s="19" t="str">
        <f t="shared" ref="Q203:Q210" si="63">IF(LEN(E203)-LEN(SUBSTITUTE(E203," ",""))=1,LEFT(E203,FIND(" ",E203)-1),Q202)</f>
        <v>Numenius</v>
      </c>
      <c r="R203" s="19" t="e">
        <f t="shared" si="59"/>
        <v>#REF!</v>
      </c>
      <c r="S203" s="30">
        <v>59</v>
      </c>
      <c r="T203" s="19" t="str">
        <f t="shared" si="20"/>
        <v>Numenius arquata arquata</v>
      </c>
      <c r="U203" s="29" t="s">
        <v>687</v>
      </c>
      <c r="V203" s="19" t="e">
        <f t="array" aca="1" ref="V203" ca="1">_xludf.XLOOKUP(U203,#REF!,#REF!)</f>
        <v>#NAME?</v>
      </c>
      <c r="W203" s="29">
        <v>4022</v>
      </c>
      <c r="X203" s="3" t="str">
        <f t="shared" si="56"/>
        <v/>
      </c>
      <c r="Y203" s="2" t="e">
        <f t="shared" si="21"/>
        <v>#REF!</v>
      </c>
      <c r="Z203" s="2" t="e">
        <f t="shared" si="22"/>
        <v>#REF!</v>
      </c>
      <c r="AA203" s="2" t="e">
        <f t="shared" si="23"/>
        <v>#REF!</v>
      </c>
      <c r="AB203" s="20" t="str">
        <f t="shared" si="24"/>
        <v xml:space="preserve">   Western Eurasian Curlew</v>
      </c>
      <c r="AC203" s="2" t="e">
        <f t="array" ref="AC203">IF(K203="3_art",IF(AB203=_xludf.XLOOKUP(W203,#REF!,#REF!),"",_xludf.XLOOKUP(W203,#REF!,#REF!)),IF(K203="2_familj",IF(AB203=_xludf.XLOOKUP(W203,#REF!,#REF!),"",_xludf.XLOOKUP(W203,#REF!,#REF!)),""))</f>
        <v>#REF!</v>
      </c>
    </row>
    <row r="204" spans="1:29" ht="13.5" customHeight="1">
      <c r="A204" s="37"/>
      <c r="B204" s="37"/>
      <c r="C204" s="37"/>
      <c r="D204" s="48"/>
      <c r="E204" s="40" t="s">
        <v>688</v>
      </c>
      <c r="F204" s="41" t="s">
        <v>689</v>
      </c>
      <c r="G204" s="41" t="s">
        <v>690</v>
      </c>
      <c r="H204" s="49"/>
      <c r="K204" s="29" t="e">
        <f t="shared" si="19"/>
        <v>#REF!</v>
      </c>
      <c r="L204" s="30">
        <v>1</v>
      </c>
      <c r="M204" s="19" t="e">
        <f t="shared" si="57"/>
        <v>#REF!</v>
      </c>
      <c r="N204" s="29">
        <v>9</v>
      </c>
      <c r="O204" s="19" t="e">
        <f t="shared" si="55"/>
        <v>#REF!</v>
      </c>
      <c r="P204" s="30">
        <v>14</v>
      </c>
      <c r="Q204" s="19" t="str">
        <f t="shared" si="63"/>
        <v>Limosa</v>
      </c>
      <c r="R204" s="19" t="e">
        <f t="shared" si="59"/>
        <v>#REF!</v>
      </c>
      <c r="S204" s="30">
        <v>60</v>
      </c>
      <c r="T204" s="19" t="str">
        <f t="shared" si="20"/>
        <v>Limosa lapponica</v>
      </c>
      <c r="U204" s="29" t="s">
        <v>688</v>
      </c>
      <c r="V204" s="19" t="e">
        <f t="array" aca="1" ref="V204" ca="1">_xludf.XLOOKUP(U204,#REF!,#REF!)</f>
        <v>#NAME?</v>
      </c>
      <c r="W204" s="29">
        <v>4026</v>
      </c>
      <c r="X204" s="3" t="str">
        <f t="shared" si="56"/>
        <v/>
      </c>
      <c r="Y204" s="2" t="e">
        <f t="shared" si="21"/>
        <v>#REF!</v>
      </c>
      <c r="Z204" s="2" t="e">
        <f t="shared" si="22"/>
        <v>#REF!</v>
      </c>
      <c r="AA204" s="2" t="e">
        <f t="shared" si="23"/>
        <v>#REF!</v>
      </c>
      <c r="AB204" s="20" t="str">
        <f t="shared" si="24"/>
        <v>Bar-tailed Godwit</v>
      </c>
      <c r="AC204" s="2" t="e">
        <f t="array" ref="AC204">IF(K204="3_art",IF(AB204=_xludf.XLOOKUP(W204,#REF!,#REF!),"",_xludf.XLOOKUP(W204,#REF!,#REF!)),IF(K204="2_familj",IF(AB204=_xludf.XLOOKUP(W204,#REF!,#REF!),"",_xludf.XLOOKUP(W204,#REF!,#REF!)),""))</f>
        <v>#REF!</v>
      </c>
    </row>
    <row r="205" spans="1:29" ht="13.5" customHeight="1">
      <c r="A205" s="37"/>
      <c r="B205" s="38" t="s">
        <v>36</v>
      </c>
      <c r="C205" s="38" t="s">
        <v>37</v>
      </c>
      <c r="D205" s="51"/>
      <c r="E205" s="44" t="s">
        <v>691</v>
      </c>
      <c r="F205" s="45" t="s">
        <v>692</v>
      </c>
      <c r="G205" s="45" t="s">
        <v>693</v>
      </c>
      <c r="H205" s="60"/>
      <c r="K205" s="29" t="e">
        <f t="shared" si="19"/>
        <v>#REF!</v>
      </c>
      <c r="L205" s="30">
        <v>1</v>
      </c>
      <c r="M205" s="19" t="e">
        <f t="shared" si="57"/>
        <v>#REF!</v>
      </c>
      <c r="N205" s="29">
        <v>9</v>
      </c>
      <c r="O205" s="19" t="e">
        <f t="shared" si="55"/>
        <v>#REF!</v>
      </c>
      <c r="P205" s="30">
        <v>14</v>
      </c>
      <c r="Q205" s="19" t="str">
        <f t="shared" si="63"/>
        <v>Limosa</v>
      </c>
      <c r="R205" s="19" t="e">
        <f t="shared" si="59"/>
        <v>#REF!</v>
      </c>
      <c r="S205" s="30">
        <v>60</v>
      </c>
      <c r="T205" s="19" t="str">
        <f t="shared" si="20"/>
        <v>Limosa lapponica lapponica</v>
      </c>
      <c r="U205" s="29" t="s">
        <v>694</v>
      </c>
      <c r="V205" s="19" t="e">
        <f t="array" aca="1" ref="V205" ca="1">_xludf.XLOOKUP(U205,#REF!,#REF!)</f>
        <v>#NAME?</v>
      </c>
      <c r="W205" s="29">
        <v>4027</v>
      </c>
      <c r="X205" s="3" t="str">
        <f t="shared" si="56"/>
        <v/>
      </c>
      <c r="Y205" s="2" t="e">
        <f t="shared" si="21"/>
        <v>#REF!</v>
      </c>
      <c r="Z205" s="2" t="e">
        <f t="shared" si="22"/>
        <v>#REF!</v>
      </c>
      <c r="AA205" s="2" t="e">
        <f t="shared" si="23"/>
        <v>#REF!</v>
      </c>
      <c r="AB205" s="20" t="str">
        <f t="shared" si="24"/>
        <v xml:space="preserve">   Lapland Bar-tailed Godwit</v>
      </c>
      <c r="AC205" s="2" t="e">
        <f t="array" ref="AC205">IF(K205="3_art",IF(AB205=_xludf.XLOOKUP(W205,#REF!,#REF!),"",_xludf.XLOOKUP(W205,#REF!,#REF!)),IF(K205="2_familj",IF(AB205=_xludf.XLOOKUP(W205,#REF!,#REF!),"",_xludf.XLOOKUP(W205,#REF!,#REF!)),""))</f>
        <v>#REF!</v>
      </c>
    </row>
    <row r="206" spans="1:29" ht="13.5" customHeight="1">
      <c r="A206" s="37"/>
      <c r="B206" s="38" t="s">
        <v>36</v>
      </c>
      <c r="C206" s="38" t="s">
        <v>31</v>
      </c>
      <c r="D206" s="72" t="s">
        <v>377</v>
      </c>
      <c r="E206" s="44" t="s">
        <v>695</v>
      </c>
      <c r="F206" s="45" t="s">
        <v>696</v>
      </c>
      <c r="G206" s="45" t="s">
        <v>697</v>
      </c>
      <c r="H206" s="88"/>
      <c r="K206" s="29" t="e">
        <f t="shared" si="19"/>
        <v>#REF!</v>
      </c>
      <c r="L206" s="30">
        <v>1</v>
      </c>
      <c r="M206" s="19" t="e">
        <f t="shared" si="57"/>
        <v>#REF!</v>
      </c>
      <c r="N206" s="29">
        <v>9</v>
      </c>
      <c r="O206" s="19" t="e">
        <f t="shared" si="55"/>
        <v>#REF!</v>
      </c>
      <c r="P206" s="30">
        <v>14</v>
      </c>
      <c r="Q206" s="19" t="str">
        <f t="shared" si="63"/>
        <v>Limosa</v>
      </c>
      <c r="R206" s="19" t="e">
        <f t="shared" si="59"/>
        <v>#REF!</v>
      </c>
      <c r="S206" s="30">
        <v>60</v>
      </c>
      <c r="T206" s="19" t="str">
        <f t="shared" si="20"/>
        <v>Limosa lapponica taymyrensis</v>
      </c>
      <c r="U206" s="29" t="s">
        <v>698</v>
      </c>
      <c r="V206" s="19" t="e">
        <f t="array" aca="1" ref="V206" ca="1">_xludf.XLOOKUP(U206,#REF!,#REF!)</f>
        <v>#NAME?</v>
      </c>
      <c r="W206" s="29">
        <v>4029</v>
      </c>
      <c r="X206" s="3" t="str">
        <f t="shared" si="56"/>
        <v/>
      </c>
      <c r="Y206" s="2" t="e">
        <f t="shared" si="21"/>
        <v>#REF!</v>
      </c>
      <c r="Z206" s="2" t="e">
        <f t="shared" si="22"/>
        <v>#REF!</v>
      </c>
      <c r="AA206" s="2" t="e">
        <f t="shared" si="23"/>
        <v>#REF!</v>
      </c>
      <c r="AB206" s="20" t="str">
        <f t="shared" si="24"/>
        <v xml:space="preserve">   Taimyr Bar-tailed Godwit*</v>
      </c>
      <c r="AC206" s="2" t="e">
        <f t="array" ref="AC206">IF(K206="3_art",IF(AB206=_xludf.XLOOKUP(W206,#REF!,#REF!),"",_xludf.XLOOKUP(W206,#REF!,#REF!)),IF(K206="2_familj",IF(AB206=_xludf.XLOOKUP(W206,#REF!,#REF!),"",_xludf.XLOOKUP(W206,#REF!,#REF!)),""))</f>
        <v>#REF!</v>
      </c>
    </row>
    <row r="207" spans="1:29" ht="13.5" customHeight="1">
      <c r="A207" s="37"/>
      <c r="B207" s="37"/>
      <c r="C207" s="37"/>
      <c r="D207" s="48"/>
      <c r="E207" s="40" t="s">
        <v>699</v>
      </c>
      <c r="F207" s="41" t="s">
        <v>700</v>
      </c>
      <c r="G207" s="41" t="s">
        <v>701</v>
      </c>
      <c r="H207" s="49"/>
      <c r="K207" s="29" t="e">
        <f t="shared" si="19"/>
        <v>#REF!</v>
      </c>
      <c r="L207" s="30">
        <v>1</v>
      </c>
      <c r="M207" s="19" t="e">
        <f t="shared" si="57"/>
        <v>#REF!</v>
      </c>
      <c r="N207" s="29">
        <v>9</v>
      </c>
      <c r="O207" s="19" t="e">
        <f t="shared" si="55"/>
        <v>#REF!</v>
      </c>
      <c r="P207" s="30">
        <v>14</v>
      </c>
      <c r="Q207" s="19" t="str">
        <f t="shared" si="63"/>
        <v>Limosa</v>
      </c>
      <c r="R207" s="19" t="e">
        <f t="shared" si="59"/>
        <v>#REF!</v>
      </c>
      <c r="S207" s="30">
        <v>60</v>
      </c>
      <c r="T207" s="19" t="str">
        <f t="shared" si="20"/>
        <v>Limosa limosa</v>
      </c>
      <c r="U207" s="29" t="s">
        <v>699</v>
      </c>
      <c r="V207" s="19" t="e">
        <f t="array" aca="1" ref="V207" ca="1">_xludf.XLOOKUP(U207,#REF!,#REF!)</f>
        <v>#NAME?</v>
      </c>
      <c r="W207" s="29">
        <v>4032</v>
      </c>
      <c r="X207" s="3" t="str">
        <f t="shared" si="56"/>
        <v/>
      </c>
      <c r="Y207" s="2" t="e">
        <f t="shared" si="21"/>
        <v>#REF!</v>
      </c>
      <c r="Z207" s="2" t="e">
        <f t="shared" si="22"/>
        <v>#REF!</v>
      </c>
      <c r="AA207" s="2" t="e">
        <f t="shared" si="23"/>
        <v>#REF!</v>
      </c>
      <c r="AB207" s="20" t="str">
        <f t="shared" si="24"/>
        <v>Black-tailed Godwit</v>
      </c>
      <c r="AC207" s="2" t="e">
        <f t="array" ref="AC207">IF(K207="3_art",IF(AB207=_xludf.XLOOKUP(W207,#REF!,#REF!),"",_xludf.XLOOKUP(W207,#REF!,#REF!)),IF(K207="2_familj",IF(AB207=_xludf.XLOOKUP(W207,#REF!,#REF!),"",_xludf.XLOOKUP(W207,#REF!,#REF!)),""))</f>
        <v>#REF!</v>
      </c>
    </row>
    <row r="208" spans="1:29" ht="13.5" customHeight="1">
      <c r="A208" s="37"/>
      <c r="B208" s="38" t="s">
        <v>36</v>
      </c>
      <c r="C208" s="38" t="s">
        <v>55</v>
      </c>
      <c r="D208" s="51"/>
      <c r="E208" s="44" t="s">
        <v>702</v>
      </c>
      <c r="F208" s="45" t="s">
        <v>703</v>
      </c>
      <c r="G208" s="45" t="s">
        <v>704</v>
      </c>
      <c r="H208" s="60"/>
      <c r="K208" s="29" t="e">
        <f t="shared" si="19"/>
        <v>#REF!</v>
      </c>
      <c r="L208" s="30">
        <v>1</v>
      </c>
      <c r="M208" s="19" t="e">
        <f t="shared" si="57"/>
        <v>#REF!</v>
      </c>
      <c r="N208" s="29">
        <v>9</v>
      </c>
      <c r="O208" s="19" t="e">
        <f t="shared" si="55"/>
        <v>#REF!</v>
      </c>
      <c r="P208" s="30">
        <v>14</v>
      </c>
      <c r="Q208" s="19" t="str">
        <f t="shared" si="63"/>
        <v>Limosa</v>
      </c>
      <c r="R208" s="19" t="e">
        <f t="shared" si="59"/>
        <v>#REF!</v>
      </c>
      <c r="S208" s="30">
        <v>60</v>
      </c>
      <c r="T208" s="19" t="str">
        <f t="shared" si="20"/>
        <v>Limosa limosa islandica</v>
      </c>
      <c r="U208" s="29" t="s">
        <v>705</v>
      </c>
      <c r="V208" s="19" t="e">
        <f t="array" aca="1" ref="V208" ca="1">_xludf.XLOOKUP(U208,#REF!,#REF!)</f>
        <v>#NAME?</v>
      </c>
      <c r="W208" s="29">
        <v>4033</v>
      </c>
      <c r="X208" s="3" t="str">
        <f t="shared" si="56"/>
        <v/>
      </c>
      <c r="Y208" s="2" t="e">
        <f t="shared" si="21"/>
        <v>#REF!</v>
      </c>
      <c r="Z208" s="2" t="e">
        <f t="shared" si="22"/>
        <v>#REF!</v>
      </c>
      <c r="AA208" s="2" t="e">
        <f t="shared" si="23"/>
        <v>#REF!</v>
      </c>
      <c r="AB208" s="20" t="str">
        <f t="shared" si="24"/>
        <v xml:space="preserve">   Icelandic Black-tailed Godwit</v>
      </c>
      <c r="AC208" s="2" t="e">
        <f t="array" ref="AC208">IF(K208="3_art",IF(AB208=_xludf.XLOOKUP(W208,#REF!,#REF!),"",_xludf.XLOOKUP(W208,#REF!,#REF!)),IF(K208="2_familj",IF(AB208=_xludf.XLOOKUP(W208,#REF!,#REF!),"",_xludf.XLOOKUP(W208,#REF!,#REF!)),""))</f>
        <v>#REF!</v>
      </c>
    </row>
    <row r="209" spans="1:29" ht="13.5" customHeight="1">
      <c r="A209" s="37"/>
      <c r="B209" s="38" t="s">
        <v>36</v>
      </c>
      <c r="C209" s="38" t="s">
        <v>37</v>
      </c>
      <c r="D209" s="51"/>
      <c r="E209" s="44" t="s">
        <v>706</v>
      </c>
      <c r="F209" s="45" t="s">
        <v>707</v>
      </c>
      <c r="G209" s="45" t="s">
        <v>708</v>
      </c>
      <c r="H209" s="60"/>
      <c r="K209" s="29" t="e">
        <f t="shared" si="19"/>
        <v>#REF!</v>
      </c>
      <c r="L209" s="30">
        <v>1</v>
      </c>
      <c r="M209" s="19" t="e">
        <f t="shared" si="57"/>
        <v>#REF!</v>
      </c>
      <c r="N209" s="29">
        <v>9</v>
      </c>
      <c r="O209" s="19" t="e">
        <f t="shared" si="55"/>
        <v>#REF!</v>
      </c>
      <c r="P209" s="30">
        <v>14</v>
      </c>
      <c r="Q209" s="19" t="str">
        <f t="shared" si="63"/>
        <v>Limosa</v>
      </c>
      <c r="R209" s="19" t="e">
        <f t="shared" si="59"/>
        <v>#REF!</v>
      </c>
      <c r="S209" s="30">
        <v>60</v>
      </c>
      <c r="T209" s="19" t="str">
        <f t="shared" si="20"/>
        <v>Limosa limosa limosa</v>
      </c>
      <c r="U209" s="29" t="s">
        <v>709</v>
      </c>
      <c r="V209" s="19" t="e">
        <f t="array" aca="1" ref="V209" ca="1">_xludf.XLOOKUP(U209,#REF!,#REF!)</f>
        <v>#NAME?</v>
      </c>
      <c r="W209" s="29">
        <v>4034</v>
      </c>
      <c r="X209" s="3" t="str">
        <f t="shared" si="56"/>
        <v/>
      </c>
      <c r="Y209" s="2" t="e">
        <f t="shared" si="21"/>
        <v>#REF!</v>
      </c>
      <c r="Z209" s="2" t="e">
        <f t="shared" si="22"/>
        <v>#REF!</v>
      </c>
      <c r="AA209" s="2" t="e">
        <f t="shared" si="23"/>
        <v>#REF!</v>
      </c>
      <c r="AB209" s="20" t="str">
        <f t="shared" si="24"/>
        <v xml:space="preserve">   Western Black-tailed Godwit</v>
      </c>
      <c r="AC209" s="2" t="e">
        <f t="array" ref="AC209">IF(K209="3_art",IF(AB209=_xludf.XLOOKUP(W209,#REF!,#REF!),"",_xludf.XLOOKUP(W209,#REF!,#REF!)),IF(K209="2_familj",IF(AB209=_xludf.XLOOKUP(W209,#REF!,#REF!),"",_xludf.XLOOKUP(W209,#REF!,#REF!)),""))</f>
        <v>#REF!</v>
      </c>
    </row>
    <row r="210" spans="1:29" ht="13.5" customHeight="1">
      <c r="A210" s="38" t="s">
        <v>84</v>
      </c>
      <c r="B210" s="38" t="s">
        <v>36</v>
      </c>
      <c r="C210" s="38" t="s">
        <v>31</v>
      </c>
      <c r="D210" s="66" t="s">
        <v>377</v>
      </c>
      <c r="E210" s="40" t="s">
        <v>710</v>
      </c>
      <c r="F210" s="41" t="s">
        <v>711</v>
      </c>
      <c r="G210" s="41" t="s">
        <v>712</v>
      </c>
      <c r="H210" s="49"/>
      <c r="K210" s="29" t="e">
        <f t="shared" si="19"/>
        <v>#REF!</v>
      </c>
      <c r="L210" s="30">
        <v>1</v>
      </c>
      <c r="M210" s="19" t="e">
        <f t="shared" si="57"/>
        <v>#REF!</v>
      </c>
      <c r="N210" s="29">
        <v>9</v>
      </c>
      <c r="O210" s="19" t="e">
        <f t="shared" si="55"/>
        <v>#REF!</v>
      </c>
      <c r="P210" s="30">
        <v>14</v>
      </c>
      <c r="Q210" s="19" t="str">
        <f t="shared" si="63"/>
        <v>Limosa</v>
      </c>
      <c r="R210" s="19" t="e">
        <f t="shared" si="59"/>
        <v>#REF!</v>
      </c>
      <c r="S210" s="30">
        <v>60</v>
      </c>
      <c r="T210" s="19" t="str">
        <f t="shared" si="20"/>
        <v>Limosa haemastica</v>
      </c>
      <c r="U210" s="29" t="s">
        <v>710</v>
      </c>
      <c r="V210" s="19" t="e">
        <f t="array" aca="1" ref="V210" ca="1">_xludf.XLOOKUP(U210,#REF!,#REF!)</f>
        <v>#NAME?</v>
      </c>
      <c r="W210" s="29">
        <v>4040</v>
      </c>
      <c r="X210" s="3" t="str">
        <f t="shared" si="56"/>
        <v/>
      </c>
      <c r="Y210" s="2" t="e">
        <f t="shared" si="21"/>
        <v>#REF!</v>
      </c>
      <c r="Z210" s="2" t="e">
        <f t="shared" si="22"/>
        <v>#REF!</v>
      </c>
      <c r="AA210" s="2" t="e">
        <f t="shared" si="23"/>
        <v>#REF!</v>
      </c>
      <c r="AB210" s="20" t="str">
        <f t="shared" si="24"/>
        <v>Hudsonian Godwit</v>
      </c>
      <c r="AC210" s="2" t="e">
        <f t="array" ref="AC210">IF(K210="3_art",IF(AB210=_xludf.XLOOKUP(W210,#REF!,#REF!),"",_xludf.XLOOKUP(W210,#REF!,#REF!)),IF(K210="2_familj",IF(AB210=_xludf.XLOOKUP(W210,#REF!,#REF!),"",_xludf.XLOOKUP(W210,#REF!,#REF!)),""))</f>
        <v>#REF!</v>
      </c>
    </row>
    <row r="211" spans="1:29" ht="13.5" customHeight="1">
      <c r="A211" s="38" t="s">
        <v>84</v>
      </c>
      <c r="B211" s="38" t="s">
        <v>36</v>
      </c>
      <c r="C211" s="38" t="s">
        <v>31</v>
      </c>
      <c r="D211" s="62" t="s">
        <v>713</v>
      </c>
      <c r="E211" s="40" t="s">
        <v>714</v>
      </c>
      <c r="F211" s="41" t="s">
        <v>715</v>
      </c>
      <c r="G211" s="41" t="s">
        <v>716</v>
      </c>
      <c r="H211" s="49"/>
      <c r="K211" s="29" t="e">
        <f t="shared" si="19"/>
        <v>#REF!</v>
      </c>
      <c r="L211" s="30">
        <v>1</v>
      </c>
      <c r="M211" s="19" t="e">
        <f t="shared" si="57"/>
        <v>#REF!</v>
      </c>
      <c r="N211" s="29">
        <v>9</v>
      </c>
      <c r="O211" s="19" t="e">
        <f t="shared" si="55"/>
        <v>#REF!</v>
      </c>
      <c r="P211" s="30">
        <v>14</v>
      </c>
      <c r="Q211" s="19" t="str">
        <f>IF(LEN(E211)-LEN(SUBSTITUTE(E211," ",""))=1,LEFT(E211,FIND(" ",E211)-1),Q212)</f>
        <v>Limnodromus</v>
      </c>
      <c r="R211" s="19" t="e">
        <f t="shared" si="59"/>
        <v>#REF!</v>
      </c>
      <c r="S211" s="30">
        <v>61</v>
      </c>
      <c r="T211" s="19" t="str">
        <f t="shared" si="20"/>
        <v>Limnodromus scolopaceus</v>
      </c>
      <c r="U211" s="29" t="s">
        <v>714</v>
      </c>
      <c r="V211" s="19" t="e">
        <f t="array" aca="1" ref="V211" ca="1">_xludf.XLOOKUP(U211,#REF!,#REF!)</f>
        <v>#NAME?</v>
      </c>
      <c r="W211" s="29">
        <v>4043</v>
      </c>
      <c r="X211" s="3" t="str">
        <f t="shared" si="56"/>
        <v/>
      </c>
      <c r="Y211" s="2" t="e">
        <f t="shared" si="21"/>
        <v>#REF!</v>
      </c>
      <c r="Z211" s="2" t="e">
        <f t="shared" si="22"/>
        <v>#REF!</v>
      </c>
      <c r="AA211" s="2" t="e">
        <f t="shared" si="23"/>
        <v>#REF!</v>
      </c>
      <c r="AB211" s="20" t="str">
        <f t="shared" si="24"/>
        <v>Long-billed Dowitcher</v>
      </c>
      <c r="AC211" s="2" t="e">
        <f t="array" ref="AC211">IF(K211="3_art",IF(AB211=_xludf.XLOOKUP(W211,#REF!,#REF!),"",_xludf.XLOOKUP(W211,#REF!,#REF!)),IF(K211="2_familj",IF(AB211=_xludf.XLOOKUP(W211,#REF!,#REF!),"",_xludf.XLOOKUP(W211,#REF!,#REF!)),""))</f>
        <v>#REF!</v>
      </c>
    </row>
    <row r="212" spans="1:29" ht="13.5" customHeight="1">
      <c r="A212" s="38" t="s">
        <v>84</v>
      </c>
      <c r="B212" s="38" t="s">
        <v>36</v>
      </c>
      <c r="C212" s="38" t="s">
        <v>31</v>
      </c>
      <c r="D212" s="66" t="s">
        <v>377</v>
      </c>
      <c r="E212" s="40" t="s">
        <v>717</v>
      </c>
      <c r="F212" s="41" t="s">
        <v>718</v>
      </c>
      <c r="G212" s="41" t="s">
        <v>719</v>
      </c>
      <c r="H212" s="41" t="s">
        <v>343</v>
      </c>
      <c r="K212" s="29" t="e">
        <f t="shared" si="19"/>
        <v>#REF!</v>
      </c>
      <c r="L212" s="30">
        <v>1</v>
      </c>
      <c r="M212" s="19" t="e">
        <f t="shared" si="57"/>
        <v>#REF!</v>
      </c>
      <c r="N212" s="29">
        <v>9</v>
      </c>
      <c r="O212" s="19" t="e">
        <f t="shared" si="55"/>
        <v>#REF!</v>
      </c>
      <c r="P212" s="30">
        <v>14</v>
      </c>
      <c r="Q212" s="19" t="str">
        <f t="shared" ref="Q212:Q213" si="64">IF(LEN(E212)-LEN(SUBSTITUTE(E212," ",""))=1,LEFT(E212,FIND(" ",E212)-1),Q210)</f>
        <v>Limnodromus</v>
      </c>
      <c r="R212" s="19" t="e">
        <f t="shared" si="59"/>
        <v>#REF!</v>
      </c>
      <c r="S212" s="30">
        <v>61</v>
      </c>
      <c r="T212" s="19" t="str">
        <f t="shared" si="20"/>
        <v>Limnodromus griseus</v>
      </c>
      <c r="U212" s="29" t="s">
        <v>717</v>
      </c>
      <c r="V212" s="19" t="e">
        <f t="array" aca="1" ref="V212" ca="1">_xludf.XLOOKUP(U212,#REF!,#REF!)</f>
        <v>#NAME?</v>
      </c>
      <c r="W212" s="29">
        <v>4044</v>
      </c>
      <c r="X212" s="3" t="str">
        <f t="shared" si="56"/>
        <v/>
      </c>
      <c r="Y212" s="2" t="e">
        <f t="shared" si="21"/>
        <v>#REF!</v>
      </c>
      <c r="Z212" s="2" t="e">
        <f t="shared" si="22"/>
        <v>#REF!</v>
      </c>
      <c r="AA212" s="2" t="e">
        <f t="shared" si="23"/>
        <v>#REF!</v>
      </c>
      <c r="AB212" s="20" t="str">
        <f t="shared" si="24"/>
        <v>Short-billed Dowitcher</v>
      </c>
      <c r="AC212" s="2" t="e">
        <f t="array" ref="AC212">IF(K212="3_art",IF(AB212=_xludf.XLOOKUP(W212,#REF!,#REF!),"",_xludf.XLOOKUP(W212,#REF!,#REF!)),IF(K212="2_familj",IF(AB212=_xludf.XLOOKUP(W212,#REF!,#REF!),"",_xludf.XLOOKUP(W212,#REF!,#REF!)),""))</f>
        <v>#REF!</v>
      </c>
    </row>
    <row r="213" spans="1:29" ht="13.5" customHeight="1">
      <c r="A213" s="37"/>
      <c r="B213" s="38" t="s">
        <v>36</v>
      </c>
      <c r="C213" s="38" t="s">
        <v>37</v>
      </c>
      <c r="D213" s="48"/>
      <c r="E213" s="68" t="s">
        <v>720</v>
      </c>
      <c r="F213" s="41" t="s">
        <v>721</v>
      </c>
      <c r="G213" s="41" t="s">
        <v>722</v>
      </c>
      <c r="H213" s="49"/>
      <c r="K213" s="29" t="e">
        <f t="shared" si="19"/>
        <v>#REF!</v>
      </c>
      <c r="L213" s="30">
        <v>1</v>
      </c>
      <c r="M213" s="19" t="e">
        <f t="shared" si="57"/>
        <v>#REF!</v>
      </c>
      <c r="N213" s="29">
        <v>9</v>
      </c>
      <c r="O213" s="19" t="e">
        <f t="shared" si="55"/>
        <v>#REF!</v>
      </c>
      <c r="P213" s="30">
        <v>14</v>
      </c>
      <c r="Q213" s="19" t="str">
        <f t="shared" si="64"/>
        <v>Lymnocryptes</v>
      </c>
      <c r="R213" s="19" t="e">
        <f t="shared" si="59"/>
        <v>#REF!</v>
      </c>
      <c r="S213" s="30">
        <v>62</v>
      </c>
      <c r="T213" s="19" t="str">
        <f t="shared" si="20"/>
        <v>Lymnocryptes minimus</v>
      </c>
      <c r="U213" s="29" t="s">
        <v>720</v>
      </c>
      <c r="V213" s="19" t="e">
        <f t="array" aca="1" ref="V213" ca="1">_xludf.XLOOKUP(U213,#REF!,#REF!)</f>
        <v>#NAME?</v>
      </c>
      <c r="W213" s="29">
        <v>4049</v>
      </c>
      <c r="X213" s="3" t="str">
        <f t="shared" si="56"/>
        <v/>
      </c>
      <c r="Y213" s="2" t="e">
        <f t="shared" si="21"/>
        <v>#REF!</v>
      </c>
      <c r="Z213" s="2" t="e">
        <f t="shared" si="22"/>
        <v>#REF!</v>
      </c>
      <c r="AA213" s="2" t="e">
        <f t="shared" si="23"/>
        <v>#REF!</v>
      </c>
      <c r="AB213" s="20" t="str">
        <f t="shared" si="24"/>
        <v>Jack Snipe</v>
      </c>
      <c r="AC213" s="2" t="e">
        <f t="array" ref="AC213">IF(K213="3_art",IF(AB213=_xludf.XLOOKUP(W213,#REF!,#REF!),"",_xludf.XLOOKUP(W213,#REF!,#REF!)),IF(K213="2_familj",IF(AB213=_xludf.XLOOKUP(W213,#REF!,#REF!),"",_xludf.XLOOKUP(W213,#REF!,#REF!)),""))</f>
        <v>#REF!</v>
      </c>
    </row>
    <row r="214" spans="1:29" ht="13.5" customHeight="1">
      <c r="A214" s="37"/>
      <c r="B214" s="38" t="s">
        <v>36</v>
      </c>
      <c r="C214" s="38" t="s">
        <v>37</v>
      </c>
      <c r="D214" s="48"/>
      <c r="E214" s="68" t="s">
        <v>723</v>
      </c>
      <c r="F214" s="41" t="s">
        <v>724</v>
      </c>
      <c r="G214" s="41" t="s">
        <v>725</v>
      </c>
      <c r="H214" s="49"/>
      <c r="K214" s="29" t="e">
        <f t="shared" si="19"/>
        <v>#REF!</v>
      </c>
      <c r="L214" s="30">
        <v>1</v>
      </c>
      <c r="M214" s="19" t="e">
        <f t="shared" si="57"/>
        <v>#REF!</v>
      </c>
      <c r="N214" s="29">
        <v>9</v>
      </c>
      <c r="O214" s="19" t="e">
        <f t="shared" si="55"/>
        <v>#REF!</v>
      </c>
      <c r="P214" s="30">
        <v>14</v>
      </c>
      <c r="Q214" s="19" t="str">
        <f t="shared" ref="Q214:Q215" si="65">IF(LEN(E214)-LEN(SUBSTITUTE(E214," ",""))=1,LEFT(E214,FIND(" ",E214)-1),Q213)</f>
        <v>Scolopax</v>
      </c>
      <c r="R214" s="19" t="e">
        <f t="shared" si="59"/>
        <v>#REF!</v>
      </c>
      <c r="S214" s="30">
        <v>63</v>
      </c>
      <c r="T214" s="19" t="str">
        <f t="shared" si="20"/>
        <v>Scolopax rusticola</v>
      </c>
      <c r="U214" s="29" t="s">
        <v>723</v>
      </c>
      <c r="V214" s="19" t="e">
        <f t="array" aca="1" ref="V214" ca="1">_xludf.XLOOKUP(U214,#REF!,#REF!)</f>
        <v>#NAME?</v>
      </c>
      <c r="W214" s="29">
        <v>4052</v>
      </c>
      <c r="X214" s="3" t="str">
        <f t="shared" si="56"/>
        <v/>
      </c>
      <c r="Y214" s="2" t="e">
        <f t="shared" si="21"/>
        <v>#REF!</v>
      </c>
      <c r="Z214" s="2" t="e">
        <f t="shared" si="22"/>
        <v>#REF!</v>
      </c>
      <c r="AA214" s="2" t="e">
        <f t="shared" si="23"/>
        <v>#REF!</v>
      </c>
      <c r="AB214" s="20" t="str">
        <f t="shared" si="24"/>
        <v>Eurasian Woodcock</v>
      </c>
      <c r="AC214" s="2" t="e">
        <f t="array" ref="AC214">IF(K214="3_art",IF(AB214=_xludf.XLOOKUP(W214,#REF!,#REF!),"",_xludf.XLOOKUP(W214,#REF!,#REF!)),IF(K214="2_familj",IF(AB214=_xludf.XLOOKUP(W214,#REF!,#REF!),"",_xludf.XLOOKUP(W214,#REF!,#REF!)),""))</f>
        <v>#REF!</v>
      </c>
    </row>
    <row r="215" spans="1:29" ht="13.5" customHeight="1">
      <c r="A215" s="37"/>
      <c r="B215" s="38" t="s">
        <v>36</v>
      </c>
      <c r="C215" s="38" t="s">
        <v>37</v>
      </c>
      <c r="D215" s="48"/>
      <c r="E215" s="68" t="s">
        <v>726</v>
      </c>
      <c r="F215" s="41" t="s">
        <v>727</v>
      </c>
      <c r="G215" s="41" t="s">
        <v>728</v>
      </c>
      <c r="H215" s="49"/>
      <c r="K215" s="29" t="e">
        <f t="shared" si="19"/>
        <v>#REF!</v>
      </c>
      <c r="L215" s="30">
        <v>1</v>
      </c>
      <c r="M215" s="19" t="e">
        <f t="shared" si="57"/>
        <v>#REF!</v>
      </c>
      <c r="N215" s="29">
        <v>9</v>
      </c>
      <c r="O215" s="19" t="e">
        <f t="shared" si="55"/>
        <v>#REF!</v>
      </c>
      <c r="P215" s="30">
        <v>14</v>
      </c>
      <c r="Q215" s="19" t="str">
        <f t="shared" si="65"/>
        <v>Gallinago</v>
      </c>
      <c r="R215" s="19" t="e">
        <f t="shared" si="59"/>
        <v>#REF!</v>
      </c>
      <c r="S215" s="30">
        <v>64</v>
      </c>
      <c r="T215" s="19" t="str">
        <f t="shared" si="20"/>
        <v>Gallinago media</v>
      </c>
      <c r="U215" s="29" t="s">
        <v>726</v>
      </c>
      <c r="V215" s="19" t="e">
        <f t="array" aca="1" ref="V215" ca="1">_xludf.XLOOKUP(U215,#REF!,#REF!)</f>
        <v>#NAME?</v>
      </c>
      <c r="W215" s="29">
        <v>4081</v>
      </c>
      <c r="X215" s="3" t="str">
        <f t="shared" si="56"/>
        <v/>
      </c>
      <c r="Y215" s="2" t="e">
        <f t="shared" si="21"/>
        <v>#REF!</v>
      </c>
      <c r="Z215" s="2" t="e">
        <f t="shared" si="22"/>
        <v>#REF!</v>
      </c>
      <c r="AA215" s="2" t="e">
        <f t="shared" si="23"/>
        <v>#REF!</v>
      </c>
      <c r="AB215" s="20" t="str">
        <f t="shared" si="24"/>
        <v>Great Snipe</v>
      </c>
      <c r="AC215" s="2" t="e">
        <f t="array" ref="AC215">IF(K215="3_art",IF(AB215=_xludf.XLOOKUP(W215,#REF!,#REF!),"",_xludf.XLOOKUP(W215,#REF!,#REF!)),IF(K215="2_familj",IF(AB215=_xludf.XLOOKUP(W215,#REF!,#REF!),"",_xludf.XLOOKUP(W215,#REF!,#REF!)),""))</f>
        <v>#REF!</v>
      </c>
    </row>
    <row r="216" spans="1:29" ht="13.5" customHeight="1">
      <c r="A216" s="38" t="s">
        <v>84</v>
      </c>
      <c r="B216" s="38" t="s">
        <v>36</v>
      </c>
      <c r="C216" s="38" t="s">
        <v>31</v>
      </c>
      <c r="D216" s="66" t="s">
        <v>377</v>
      </c>
      <c r="E216" s="68" t="s">
        <v>729</v>
      </c>
      <c r="F216" s="55" t="s">
        <v>730</v>
      </c>
      <c r="G216" s="41" t="s">
        <v>731</v>
      </c>
      <c r="H216" s="84"/>
      <c r="K216" s="29" t="e">
        <f t="shared" si="19"/>
        <v>#REF!</v>
      </c>
      <c r="L216" s="30">
        <v>1</v>
      </c>
      <c r="M216" s="19" t="e">
        <f t="shared" si="57"/>
        <v>#REF!</v>
      </c>
      <c r="N216" s="29">
        <v>9</v>
      </c>
      <c r="O216" s="19" t="e">
        <f t="shared" si="55"/>
        <v>#REF!</v>
      </c>
      <c r="P216" s="30">
        <v>14</v>
      </c>
      <c r="Q216" s="19" t="str">
        <f>IF(LEN(E216)-LEN(SUBSTITUTE(E216," ",""))=1,LEFT(E216,FIND(" ",E216)-1),Q218)</f>
        <v>Gallinago</v>
      </c>
      <c r="R216" s="19" t="e">
        <f t="shared" si="59"/>
        <v>#REF!</v>
      </c>
      <c r="S216" s="30">
        <v>64</v>
      </c>
      <c r="T216" s="19" t="str">
        <f t="shared" si="20"/>
        <v>Gallinago delicata</v>
      </c>
      <c r="U216" s="29" t="s">
        <v>729</v>
      </c>
      <c r="V216" s="19" t="e">
        <f t="array" aca="1" ref="V216" ca="1">_xludf.XLOOKUP(U216,#REF!,#REF!)</f>
        <v>#NAME?</v>
      </c>
      <c r="W216" s="29">
        <v>4090</v>
      </c>
      <c r="X216" s="3" t="str">
        <f t="shared" si="56"/>
        <v/>
      </c>
      <c r="Y216" s="2" t="e">
        <f t="shared" si="21"/>
        <v>#REF!</v>
      </c>
      <c r="Z216" s="2" t="e">
        <f t="shared" si="22"/>
        <v>#REF!</v>
      </c>
      <c r="AA216" s="2" t="e">
        <f t="shared" si="23"/>
        <v>#REF!</v>
      </c>
      <c r="AB216" s="20" t="str">
        <f t="shared" si="24"/>
        <v>Wilson’s Snipe</v>
      </c>
      <c r="AC216" s="2" t="e">
        <f t="array" ref="AC216">IF(K216="3_art",IF(AB216=_xludf.XLOOKUP(W216,#REF!,#REF!),"",_xludf.XLOOKUP(W216,#REF!,#REF!)),IF(K216="2_familj",IF(AB216=_xludf.XLOOKUP(W216,#REF!,#REF!),"",_xludf.XLOOKUP(W216,#REF!,#REF!)),""))</f>
        <v>#REF!</v>
      </c>
    </row>
    <row r="217" spans="1:29" ht="13.5" customHeight="1">
      <c r="A217" s="37"/>
      <c r="B217" s="37"/>
      <c r="C217" s="37"/>
      <c r="D217" s="48"/>
      <c r="E217" s="68" t="s">
        <v>732</v>
      </c>
      <c r="F217" s="41" t="s">
        <v>733</v>
      </c>
      <c r="G217" s="41" t="s">
        <v>734</v>
      </c>
      <c r="H217" s="49"/>
      <c r="K217" s="29" t="e">
        <f t="shared" si="19"/>
        <v>#REF!</v>
      </c>
      <c r="L217" s="30">
        <v>1</v>
      </c>
      <c r="M217" s="19" t="e">
        <f t="shared" si="57"/>
        <v>#REF!</v>
      </c>
      <c r="N217" s="29">
        <v>9</v>
      </c>
      <c r="O217" s="19" t="e">
        <f t="shared" si="55"/>
        <v>#REF!</v>
      </c>
      <c r="P217" s="30">
        <v>14</v>
      </c>
      <c r="Q217" s="19" t="str">
        <f>IF(LEN(E217)-LEN(SUBSTITUTE(E217," ",""))=1,LEFT(E217,FIND(" ",E217)-1),Q215)</f>
        <v>Gallinago</v>
      </c>
      <c r="R217" s="19" t="e">
        <f t="shared" si="59"/>
        <v>#REF!</v>
      </c>
      <c r="S217" s="30">
        <v>64</v>
      </c>
      <c r="T217" s="19" t="str">
        <f t="shared" si="20"/>
        <v>Gallinago gallinago</v>
      </c>
      <c r="U217" s="29" t="s">
        <v>732</v>
      </c>
      <c r="V217" s="19" t="e">
        <f t="array" aca="1" ref="V217" ca="1">_xludf.XLOOKUP(U217,#REF!,#REF!)</f>
        <v>#NAME?</v>
      </c>
      <c r="W217" s="29">
        <v>4091</v>
      </c>
      <c r="X217" s="3" t="str">
        <f t="shared" si="56"/>
        <v/>
      </c>
      <c r="Y217" s="2" t="e">
        <f t="shared" si="21"/>
        <v>#REF!</v>
      </c>
      <c r="Z217" s="2" t="e">
        <f t="shared" si="22"/>
        <v>#REF!</v>
      </c>
      <c r="AA217" s="2" t="e">
        <f t="shared" si="23"/>
        <v>#REF!</v>
      </c>
      <c r="AB217" s="20" t="str">
        <f t="shared" si="24"/>
        <v>Common Snipe</v>
      </c>
      <c r="AC217" s="2" t="e">
        <f t="array" ref="AC217">IF(K217="3_art",IF(AB217=_xludf.XLOOKUP(W217,#REF!,#REF!),"",_xludf.XLOOKUP(W217,#REF!,#REF!)),IF(K217="2_familj",IF(AB217=_xludf.XLOOKUP(W217,#REF!,#REF!),"",_xludf.XLOOKUP(W217,#REF!,#REF!)),""))</f>
        <v>#REF!</v>
      </c>
    </row>
    <row r="218" spans="1:29" ht="13.5" customHeight="1">
      <c r="A218" s="37"/>
      <c r="B218" s="38" t="s">
        <v>36</v>
      </c>
      <c r="C218" s="38" t="s">
        <v>37</v>
      </c>
      <c r="D218" s="51"/>
      <c r="E218" s="65" t="s">
        <v>735</v>
      </c>
      <c r="F218" s="45" t="s">
        <v>736</v>
      </c>
      <c r="G218" s="45" t="s">
        <v>737</v>
      </c>
      <c r="H218" s="60"/>
      <c r="K218" s="29" t="e">
        <f t="shared" si="19"/>
        <v>#REF!</v>
      </c>
      <c r="L218" s="30">
        <v>1</v>
      </c>
      <c r="M218" s="19" t="e">
        <f t="shared" si="57"/>
        <v>#REF!</v>
      </c>
      <c r="N218" s="29">
        <v>9</v>
      </c>
      <c r="O218" s="19" t="e">
        <f t="shared" si="55"/>
        <v>#REF!</v>
      </c>
      <c r="P218" s="30">
        <v>14</v>
      </c>
      <c r="Q218" s="19" t="str">
        <f>IF(LEN(E218)-LEN(SUBSTITUTE(E218," ",""))=1,LEFT(E218,FIND(" ",E218)-1),Q217)</f>
        <v>Gallinago</v>
      </c>
      <c r="R218" s="19" t="e">
        <f t="shared" si="59"/>
        <v>#REF!</v>
      </c>
      <c r="S218" s="30">
        <v>64</v>
      </c>
      <c r="T218" s="19" t="str">
        <f t="shared" si="20"/>
        <v>Gallinago gallinago gallinago</v>
      </c>
      <c r="U218" s="29" t="s">
        <v>738</v>
      </c>
      <c r="V218" s="19" t="e">
        <f t="array" aca="1" ref="V218" ca="1">_xludf.XLOOKUP(U218,#REF!,#REF!)</f>
        <v>#NAME?</v>
      </c>
      <c r="W218" s="29">
        <v>4093</v>
      </c>
      <c r="X218" s="3" t="str">
        <f t="shared" si="56"/>
        <v/>
      </c>
      <c r="Y218" s="2" t="e">
        <f t="shared" si="21"/>
        <v>#REF!</v>
      </c>
      <c r="Z218" s="2" t="e">
        <f t="shared" si="22"/>
        <v>#REF!</v>
      </c>
      <c r="AA218" s="2" t="e">
        <f t="shared" si="23"/>
        <v>#REF!</v>
      </c>
      <c r="AB218" s="20" t="str">
        <f t="shared" si="24"/>
        <v xml:space="preserve">   Palearctic Common Snipe*</v>
      </c>
      <c r="AC218" s="2" t="e">
        <f t="array" ref="AC218">IF(K218="3_art",IF(AB218=_xludf.XLOOKUP(W218,#REF!,#REF!),"",_xludf.XLOOKUP(W218,#REF!,#REF!)),IF(K218="2_familj",IF(AB218=_xludf.XLOOKUP(W218,#REF!,#REF!),"",_xludf.XLOOKUP(W218,#REF!,#REF!)),""))</f>
        <v>#REF!</v>
      </c>
    </row>
    <row r="219" spans="1:29" ht="13.5" customHeight="1">
      <c r="A219" s="37"/>
      <c r="B219" s="38" t="s">
        <v>36</v>
      </c>
      <c r="C219" s="38" t="s">
        <v>55</v>
      </c>
      <c r="D219" s="48"/>
      <c r="E219" s="40" t="s">
        <v>739</v>
      </c>
      <c r="F219" s="41" t="s">
        <v>740</v>
      </c>
      <c r="G219" s="41" t="s">
        <v>741</v>
      </c>
      <c r="H219" s="49"/>
      <c r="K219" s="29" t="e">
        <f t="shared" si="19"/>
        <v>#REF!</v>
      </c>
      <c r="L219" s="30">
        <v>1</v>
      </c>
      <c r="M219" s="19" t="e">
        <f t="shared" si="57"/>
        <v>#REF!</v>
      </c>
      <c r="N219" s="29">
        <v>9</v>
      </c>
      <c r="O219" s="19" t="e">
        <f t="shared" si="55"/>
        <v>#REF!</v>
      </c>
      <c r="P219" s="30">
        <v>14</v>
      </c>
      <c r="Q219" s="19" t="str">
        <f>IF(LEN(E219)-LEN(SUBSTITUTE(E219," ",""))=1,LEFT(E219,FIND(" ",E219)-1),Q224)</f>
        <v>Xenus</v>
      </c>
      <c r="R219" s="19" t="e">
        <f t="shared" si="59"/>
        <v>#REF!</v>
      </c>
      <c r="S219" s="30">
        <v>66</v>
      </c>
      <c r="T219" s="19" t="str">
        <f t="shared" si="20"/>
        <v>Xenus cinereus</v>
      </c>
      <c r="U219" s="29" t="s">
        <v>739</v>
      </c>
      <c r="V219" s="19" t="e">
        <f t="array" aca="1" ref="V219" ca="1">_xludf.XLOOKUP(U219,#REF!,#REF!)</f>
        <v>#NAME?</v>
      </c>
      <c r="W219" s="29">
        <v>4101</v>
      </c>
      <c r="X219" s="3" t="str">
        <f t="shared" si="56"/>
        <v/>
      </c>
      <c r="Y219" s="2" t="e">
        <f t="shared" si="21"/>
        <v>#REF!</v>
      </c>
      <c r="Z219" s="2" t="e">
        <f t="shared" si="22"/>
        <v>#REF!</v>
      </c>
      <c r="AA219" s="2" t="e">
        <f t="shared" si="23"/>
        <v>#REF!</v>
      </c>
      <c r="AB219" s="20" t="str">
        <f t="shared" si="24"/>
        <v>Terek Sandpiper</v>
      </c>
      <c r="AC219" s="2" t="e">
        <f t="array" ref="AC219">IF(K219="3_art",IF(AB219=_xludf.XLOOKUP(W219,#REF!,#REF!),"",_xludf.XLOOKUP(W219,#REF!,#REF!)),IF(K219="2_familj",IF(AB219=_xludf.XLOOKUP(W219,#REF!,#REF!),"",_xludf.XLOOKUP(W219,#REF!,#REF!)),""))</f>
        <v>#REF!</v>
      </c>
    </row>
    <row r="220" spans="1:29" ht="13.5" customHeight="1">
      <c r="A220" s="37"/>
      <c r="B220" s="38" t="s">
        <v>36</v>
      </c>
      <c r="C220" s="38" t="s">
        <v>37</v>
      </c>
      <c r="D220" s="48"/>
      <c r="E220" s="40" t="s">
        <v>742</v>
      </c>
      <c r="F220" s="41" t="s">
        <v>743</v>
      </c>
      <c r="G220" s="41" t="s">
        <v>744</v>
      </c>
      <c r="H220" s="49"/>
      <c r="K220" s="29" t="e">
        <f t="shared" si="19"/>
        <v>#REF!</v>
      </c>
      <c r="L220" s="30">
        <v>1</v>
      </c>
      <c r="M220" s="19" t="e">
        <f t="shared" si="57"/>
        <v>#REF!</v>
      </c>
      <c r="N220" s="29">
        <v>9</v>
      </c>
      <c r="O220" s="19" t="e">
        <f t="shared" si="55"/>
        <v>#REF!</v>
      </c>
      <c r="P220" s="30">
        <v>14</v>
      </c>
      <c r="Q220" s="19" t="str">
        <f t="shared" ref="Q220:Q221" si="66">IF(LEN(E220)-LEN(SUBSTITUTE(E220," ",""))=1,LEFT(E220,FIND(" ",E220)-1),Q219)</f>
        <v>Actitis</v>
      </c>
      <c r="R220" s="19" t="e">
        <f t="shared" si="59"/>
        <v>#REF!</v>
      </c>
      <c r="S220" s="30">
        <v>67</v>
      </c>
      <c r="T220" s="19" t="str">
        <f t="shared" si="20"/>
        <v>Actitis hypoleucos</v>
      </c>
      <c r="U220" s="29" t="s">
        <v>742</v>
      </c>
      <c r="V220" s="19" t="e">
        <f t="array" aca="1" ref="V220" ca="1">_xludf.XLOOKUP(U220,#REF!,#REF!)</f>
        <v>#NAME?</v>
      </c>
      <c r="W220" s="29">
        <v>4103</v>
      </c>
      <c r="X220" s="3" t="str">
        <f t="shared" si="56"/>
        <v/>
      </c>
      <c r="Y220" s="2" t="e">
        <f t="shared" si="21"/>
        <v>#REF!</v>
      </c>
      <c r="Z220" s="2" t="e">
        <f t="shared" si="22"/>
        <v>#REF!</v>
      </c>
      <c r="AA220" s="2" t="e">
        <f t="shared" si="23"/>
        <v>#REF!</v>
      </c>
      <c r="AB220" s="20" t="str">
        <f t="shared" si="24"/>
        <v>Common Sandpiper</v>
      </c>
      <c r="AC220" s="2" t="e">
        <f t="array" ref="AC220">IF(K220="3_art",IF(AB220=_xludf.XLOOKUP(W220,#REF!,#REF!),"",_xludf.XLOOKUP(W220,#REF!,#REF!)),IF(K220="2_familj",IF(AB220=_xludf.XLOOKUP(W220,#REF!,#REF!),"",_xludf.XLOOKUP(W220,#REF!,#REF!)),""))</f>
        <v>#REF!</v>
      </c>
    </row>
    <row r="221" spans="1:29" ht="13.5" customHeight="1">
      <c r="A221" s="38" t="s">
        <v>84</v>
      </c>
      <c r="B221" s="38" t="s">
        <v>36</v>
      </c>
      <c r="C221" s="38" t="s">
        <v>31</v>
      </c>
      <c r="D221" s="66" t="s">
        <v>745</v>
      </c>
      <c r="E221" s="40" t="s">
        <v>746</v>
      </c>
      <c r="F221" s="41" t="s">
        <v>747</v>
      </c>
      <c r="G221" s="41" t="s">
        <v>748</v>
      </c>
      <c r="H221" s="49"/>
      <c r="K221" s="29" t="e">
        <f t="shared" si="19"/>
        <v>#REF!</v>
      </c>
      <c r="L221" s="30">
        <v>1</v>
      </c>
      <c r="M221" s="19" t="e">
        <f t="shared" si="57"/>
        <v>#REF!</v>
      </c>
      <c r="N221" s="29">
        <v>9</v>
      </c>
      <c r="O221" s="19" t="e">
        <f t="shared" si="55"/>
        <v>#REF!</v>
      </c>
      <c r="P221" s="30">
        <v>14</v>
      </c>
      <c r="Q221" s="19" t="str">
        <f t="shared" si="66"/>
        <v>Actitis</v>
      </c>
      <c r="R221" s="19" t="e">
        <f t="shared" si="59"/>
        <v>#REF!</v>
      </c>
      <c r="S221" s="30">
        <v>67</v>
      </c>
      <c r="T221" s="19" t="str">
        <f t="shared" si="20"/>
        <v>Actitis macularius</v>
      </c>
      <c r="U221" s="29" t="s">
        <v>746</v>
      </c>
      <c r="V221" s="19" t="e">
        <f t="array" aca="1" ref="V221" ca="1">_xludf.XLOOKUP(U221,#REF!,#REF!)</f>
        <v>#NAME?</v>
      </c>
      <c r="W221" s="29">
        <v>4104</v>
      </c>
      <c r="X221" s="3" t="str">
        <f t="shared" si="56"/>
        <v/>
      </c>
      <c r="Y221" s="2" t="e">
        <f t="shared" si="21"/>
        <v>#REF!</v>
      </c>
      <c r="Z221" s="2" t="e">
        <f t="shared" si="22"/>
        <v>#REF!</v>
      </c>
      <c r="AA221" s="2" t="e">
        <f t="shared" si="23"/>
        <v>#REF!</v>
      </c>
      <c r="AB221" s="20" t="str">
        <f t="shared" si="24"/>
        <v>Spotted Sandpiper</v>
      </c>
      <c r="AC221" s="2" t="e">
        <f t="array" ref="AC221">IF(K221="3_art",IF(AB221=_xludf.XLOOKUP(W221,#REF!,#REF!),"",_xludf.XLOOKUP(W221,#REF!,#REF!)),IF(K221="2_familj",IF(AB221=_xludf.XLOOKUP(W221,#REF!,#REF!),"",_xludf.XLOOKUP(W221,#REF!,#REF!)),""))</f>
        <v>#REF!</v>
      </c>
    </row>
    <row r="222" spans="1:29" ht="13.5" customHeight="1">
      <c r="A222" s="38" t="s">
        <v>84</v>
      </c>
      <c r="B222" s="38" t="s">
        <v>36</v>
      </c>
      <c r="C222" s="38" t="s">
        <v>31</v>
      </c>
      <c r="D222" s="66" t="s">
        <v>226</v>
      </c>
      <c r="E222" s="68" t="s">
        <v>749</v>
      </c>
      <c r="F222" s="55" t="s">
        <v>750</v>
      </c>
      <c r="G222" s="41" t="s">
        <v>751</v>
      </c>
      <c r="H222" s="84"/>
      <c r="K222" s="29" t="e">
        <f t="shared" si="19"/>
        <v>#REF!</v>
      </c>
      <c r="L222" s="30">
        <v>1</v>
      </c>
      <c r="M222" s="19" t="e">
        <f t="shared" si="57"/>
        <v>#REF!</v>
      </c>
      <c r="N222" s="29">
        <v>9</v>
      </c>
      <c r="O222" s="19" t="e">
        <f t="shared" si="55"/>
        <v>#REF!</v>
      </c>
      <c r="P222" s="30">
        <v>14</v>
      </c>
      <c r="Q222" s="19" t="str">
        <f>IF(LEN(E222)-LEN(SUBSTITUTE(E222," ",""))=1,LEFT(E222,FIND(" ",E222)-1),Q216)</f>
        <v>Phalaropus</v>
      </c>
      <c r="R222" s="19" t="e">
        <f t="shared" si="59"/>
        <v>#REF!</v>
      </c>
      <c r="S222" s="30">
        <v>65</v>
      </c>
      <c r="T222" s="19" t="str">
        <f t="shared" si="20"/>
        <v>Phalaropus tricolor</v>
      </c>
      <c r="U222" s="29" t="s">
        <v>749</v>
      </c>
      <c r="V222" s="19" t="e">
        <f t="array" aca="1" ref="V222" ca="1">_xludf.XLOOKUP(U222,#REF!,#REF!)</f>
        <v>#NAME?</v>
      </c>
      <c r="W222" s="29">
        <v>4106</v>
      </c>
      <c r="X222" s="3" t="str">
        <f t="shared" si="56"/>
        <v/>
      </c>
      <c r="Y222" s="2" t="e">
        <f t="shared" si="21"/>
        <v>#REF!</v>
      </c>
      <c r="Z222" s="2" t="e">
        <f t="shared" si="22"/>
        <v>#REF!</v>
      </c>
      <c r="AA222" s="2" t="e">
        <f t="shared" si="23"/>
        <v>#REF!</v>
      </c>
      <c r="AB222" s="20" t="str">
        <f t="shared" si="24"/>
        <v>Wilson’s Phalarope</v>
      </c>
      <c r="AC222" s="2" t="e">
        <f t="array" ref="AC222">IF(K222="3_art",IF(AB222=_xludf.XLOOKUP(W222,#REF!,#REF!),"",_xludf.XLOOKUP(W222,#REF!,#REF!)),IF(K222="2_familj",IF(AB222=_xludf.XLOOKUP(W222,#REF!,#REF!),"",_xludf.XLOOKUP(W222,#REF!,#REF!)),""))</f>
        <v>#REF!</v>
      </c>
    </row>
    <row r="223" spans="1:29" ht="13.5" customHeight="1">
      <c r="A223" s="37"/>
      <c r="B223" s="38" t="s">
        <v>36</v>
      </c>
      <c r="C223" s="38" t="s">
        <v>55</v>
      </c>
      <c r="D223" s="48"/>
      <c r="E223" s="68" t="s">
        <v>752</v>
      </c>
      <c r="F223" s="41" t="s">
        <v>753</v>
      </c>
      <c r="G223" s="41" t="s">
        <v>754</v>
      </c>
      <c r="H223" s="49"/>
      <c r="K223" s="29" t="e">
        <f t="shared" si="19"/>
        <v>#REF!</v>
      </c>
      <c r="L223" s="30">
        <v>1</v>
      </c>
      <c r="M223" s="19" t="e">
        <f t="shared" si="57"/>
        <v>#REF!</v>
      </c>
      <c r="N223" s="29">
        <v>9</v>
      </c>
      <c r="O223" s="19" t="e">
        <f t="shared" si="55"/>
        <v>#REF!</v>
      </c>
      <c r="P223" s="30">
        <v>14</v>
      </c>
      <c r="Q223" s="19" t="str">
        <f t="shared" ref="Q223:Q224" si="67">IF(LEN(E223)-LEN(SUBSTITUTE(E223," ",""))=1,LEFT(E223,FIND(" ",E223)-1),Q222)</f>
        <v>Phalaropus</v>
      </c>
      <c r="R223" s="19" t="e">
        <f t="shared" si="59"/>
        <v>#REF!</v>
      </c>
      <c r="S223" s="30">
        <v>65</v>
      </c>
      <c r="T223" s="19" t="str">
        <f t="shared" si="20"/>
        <v>Phalaropus fulicarius</v>
      </c>
      <c r="U223" s="29" t="s">
        <v>752</v>
      </c>
      <c r="V223" s="19" t="e">
        <f t="array" aca="1" ref="V223" ca="1">_xludf.XLOOKUP(U223,#REF!,#REF!)</f>
        <v>#NAME?</v>
      </c>
      <c r="W223" s="29">
        <v>4107</v>
      </c>
      <c r="X223" s="3" t="str">
        <f t="shared" si="56"/>
        <v/>
      </c>
      <c r="Y223" s="2" t="e">
        <f t="shared" si="21"/>
        <v>#REF!</v>
      </c>
      <c r="Z223" s="2" t="e">
        <f t="shared" si="22"/>
        <v>#REF!</v>
      </c>
      <c r="AA223" s="2" t="e">
        <f t="shared" si="23"/>
        <v>#REF!</v>
      </c>
      <c r="AB223" s="20" t="str">
        <f t="shared" si="24"/>
        <v>Red Phalarope</v>
      </c>
      <c r="AC223" s="2" t="e">
        <f t="array" ref="AC223">IF(K223="3_art",IF(AB223=_xludf.XLOOKUP(W223,#REF!,#REF!),"",_xludf.XLOOKUP(W223,#REF!,#REF!)),IF(K223="2_familj",IF(AB223=_xludf.XLOOKUP(W223,#REF!,#REF!),"",_xludf.XLOOKUP(W223,#REF!,#REF!)),""))</f>
        <v>#REF!</v>
      </c>
    </row>
    <row r="224" spans="1:29" ht="13.5" customHeight="1">
      <c r="A224" s="37"/>
      <c r="B224" s="38" t="s">
        <v>36</v>
      </c>
      <c r="C224" s="38" t="s">
        <v>37</v>
      </c>
      <c r="D224" s="48"/>
      <c r="E224" s="68" t="s">
        <v>755</v>
      </c>
      <c r="F224" s="41" t="s">
        <v>756</v>
      </c>
      <c r="G224" s="41" t="s">
        <v>757</v>
      </c>
      <c r="H224" s="49"/>
      <c r="K224" s="29" t="e">
        <f t="shared" si="19"/>
        <v>#REF!</v>
      </c>
      <c r="L224" s="30">
        <v>1</v>
      </c>
      <c r="M224" s="19" t="e">
        <f t="shared" si="57"/>
        <v>#REF!</v>
      </c>
      <c r="N224" s="29">
        <v>9</v>
      </c>
      <c r="O224" s="19" t="e">
        <f t="shared" si="55"/>
        <v>#REF!</v>
      </c>
      <c r="P224" s="30">
        <v>14</v>
      </c>
      <c r="Q224" s="19" t="str">
        <f t="shared" si="67"/>
        <v>Phalaropus</v>
      </c>
      <c r="R224" s="19" t="e">
        <f t="shared" si="59"/>
        <v>#REF!</v>
      </c>
      <c r="S224" s="30">
        <v>65</v>
      </c>
      <c r="T224" s="19" t="str">
        <f t="shared" si="20"/>
        <v>Phalaropus lobatus</v>
      </c>
      <c r="U224" s="29" t="s">
        <v>755</v>
      </c>
      <c r="V224" s="19" t="e">
        <f t="array" aca="1" ref="V224" ca="1">_xludf.XLOOKUP(U224,#REF!,#REF!)</f>
        <v>#NAME?</v>
      </c>
      <c r="W224" s="29">
        <v>4108</v>
      </c>
      <c r="X224" s="3" t="str">
        <f t="shared" si="56"/>
        <v/>
      </c>
      <c r="Y224" s="2" t="e">
        <f t="shared" si="21"/>
        <v>#REF!</v>
      </c>
      <c r="Z224" s="2" t="e">
        <f t="shared" si="22"/>
        <v>#REF!</v>
      </c>
      <c r="AA224" s="2" t="e">
        <f t="shared" si="23"/>
        <v>#REF!</v>
      </c>
      <c r="AB224" s="20" t="str">
        <f t="shared" si="24"/>
        <v>Red-necked Phalarope</v>
      </c>
      <c r="AC224" s="2" t="e">
        <f t="array" ref="AC224">IF(K224="3_art",IF(AB224=_xludf.XLOOKUP(W224,#REF!,#REF!),"",_xludf.XLOOKUP(W224,#REF!,#REF!)),IF(K224="2_familj",IF(AB224=_xludf.XLOOKUP(W224,#REF!,#REF!),"",_xludf.XLOOKUP(W224,#REF!,#REF!)),""))</f>
        <v>#REF!</v>
      </c>
    </row>
    <row r="225" spans="1:29" ht="13.5" customHeight="1">
      <c r="A225" s="37"/>
      <c r="B225" s="38" t="s">
        <v>36</v>
      </c>
      <c r="C225" s="38" t="s">
        <v>37</v>
      </c>
      <c r="D225" s="48"/>
      <c r="E225" s="68" t="s">
        <v>758</v>
      </c>
      <c r="F225" s="41" t="s">
        <v>759</v>
      </c>
      <c r="G225" s="41" t="s">
        <v>760</v>
      </c>
      <c r="H225" s="49"/>
      <c r="K225" s="29" t="e">
        <f t="shared" si="19"/>
        <v>#REF!</v>
      </c>
      <c r="L225" s="30">
        <v>1</v>
      </c>
      <c r="M225" s="19" t="e">
        <f t="shared" si="57"/>
        <v>#REF!</v>
      </c>
      <c r="N225" s="29">
        <v>9</v>
      </c>
      <c r="O225" s="19" t="e">
        <f t="shared" si="55"/>
        <v>#REF!</v>
      </c>
      <c r="P225" s="30">
        <v>14</v>
      </c>
      <c r="Q225" s="19" t="str">
        <f>IF(LEN(E225)-LEN(SUBSTITUTE(E225," ",""))=1,LEFT(E225,FIND(" ",E225)-1),Q221)</f>
        <v>Tringa</v>
      </c>
      <c r="R225" s="19" t="e">
        <f t="shared" si="59"/>
        <v>#REF!</v>
      </c>
      <c r="S225" s="30">
        <v>68</v>
      </c>
      <c r="T225" s="19" t="str">
        <f t="shared" si="20"/>
        <v>Tringa ochropus</v>
      </c>
      <c r="U225" s="29" t="s">
        <v>758</v>
      </c>
      <c r="V225" s="19" t="e">
        <f t="array" aca="1" ref="V225" ca="1">_xludf.XLOOKUP(U225,#REF!,#REF!)</f>
        <v>#NAME?</v>
      </c>
      <c r="W225" s="29">
        <v>4110</v>
      </c>
      <c r="X225" s="3" t="str">
        <f t="shared" si="56"/>
        <v/>
      </c>
      <c r="Y225" s="2" t="e">
        <f t="shared" si="21"/>
        <v>#REF!</v>
      </c>
      <c r="Z225" s="2" t="e">
        <f t="shared" si="22"/>
        <v>#REF!</v>
      </c>
      <c r="AA225" s="2" t="e">
        <f t="shared" si="23"/>
        <v>#REF!</v>
      </c>
      <c r="AB225" s="20" t="str">
        <f t="shared" si="24"/>
        <v>Green Sandpiper</v>
      </c>
      <c r="AC225" s="2" t="e">
        <f t="array" ref="AC225">IF(K225="3_art",IF(AB225=_xludf.XLOOKUP(W225,#REF!,#REF!),"",_xludf.XLOOKUP(W225,#REF!,#REF!)),IF(K225="2_familj",IF(AB225=_xludf.XLOOKUP(W225,#REF!,#REF!),"",_xludf.XLOOKUP(W225,#REF!,#REF!)),""))</f>
        <v>#REF!</v>
      </c>
    </row>
    <row r="226" spans="1:29" ht="13.5" customHeight="1">
      <c r="A226" s="38" t="s">
        <v>84</v>
      </c>
      <c r="B226" s="38" t="s">
        <v>36</v>
      </c>
      <c r="C226" s="38" t="s">
        <v>31</v>
      </c>
      <c r="D226" s="66" t="s">
        <v>377</v>
      </c>
      <c r="E226" s="40" t="s">
        <v>761</v>
      </c>
      <c r="F226" s="41" t="s">
        <v>762</v>
      </c>
      <c r="G226" s="41" t="s">
        <v>763</v>
      </c>
      <c r="H226" s="41" t="s">
        <v>343</v>
      </c>
      <c r="K226" s="29" t="e">
        <f t="shared" si="19"/>
        <v>#REF!</v>
      </c>
      <c r="L226" s="30">
        <v>1</v>
      </c>
      <c r="M226" s="19" t="e">
        <f t="shared" si="57"/>
        <v>#REF!</v>
      </c>
      <c r="N226" s="29">
        <v>9</v>
      </c>
      <c r="O226" s="19" t="e">
        <f t="shared" si="55"/>
        <v>#REF!</v>
      </c>
      <c r="P226" s="30">
        <v>14</v>
      </c>
      <c r="Q226" s="19" t="str">
        <f t="shared" ref="Q226:Q238" si="68">IF(LEN(E226)-LEN(SUBSTITUTE(E226," ",""))=1,LEFT(E226,FIND(" ",E226)-1),Q225)</f>
        <v>Tringa</v>
      </c>
      <c r="R226" s="19" t="e">
        <f t="shared" si="59"/>
        <v>#REF!</v>
      </c>
      <c r="S226" s="30">
        <v>68</v>
      </c>
      <c r="T226" s="19" t="str">
        <f t="shared" si="20"/>
        <v>Tringa solitaria</v>
      </c>
      <c r="U226" s="29" t="s">
        <v>761</v>
      </c>
      <c r="V226" s="19" t="e">
        <f t="array" aca="1" ref="V226" ca="1">_xludf.XLOOKUP(U226,#REF!,#REF!)</f>
        <v>#NAME?</v>
      </c>
      <c r="W226" s="29">
        <v>4111</v>
      </c>
      <c r="X226" s="3" t="str">
        <f t="shared" si="56"/>
        <v/>
      </c>
      <c r="Y226" s="2" t="e">
        <f t="shared" si="21"/>
        <v>#REF!</v>
      </c>
      <c r="Z226" s="2" t="e">
        <f t="shared" si="22"/>
        <v>#REF!</v>
      </c>
      <c r="AA226" s="2" t="e">
        <f t="shared" si="23"/>
        <v>#REF!</v>
      </c>
      <c r="AB226" s="20" t="str">
        <f t="shared" si="24"/>
        <v>Solitary Sandpiper</v>
      </c>
      <c r="AC226" s="2" t="e">
        <f t="array" ref="AC226">IF(K226="3_art",IF(AB226=_xludf.XLOOKUP(W226,#REF!,#REF!),"",_xludf.XLOOKUP(W226,#REF!,#REF!)),IF(K226="2_familj",IF(AB226=_xludf.XLOOKUP(W226,#REF!,#REF!),"",_xludf.XLOOKUP(W226,#REF!,#REF!)),""))</f>
        <v>#REF!</v>
      </c>
    </row>
    <row r="227" spans="1:29" ht="13.5" customHeight="1">
      <c r="A227" s="38" t="s">
        <v>84</v>
      </c>
      <c r="B227" s="38" t="s">
        <v>36</v>
      </c>
      <c r="C227" s="38" t="s">
        <v>31</v>
      </c>
      <c r="D227" s="66" t="s">
        <v>377</v>
      </c>
      <c r="E227" s="40" t="s">
        <v>764</v>
      </c>
      <c r="F227" s="41" t="s">
        <v>765</v>
      </c>
      <c r="G227" s="41" t="s">
        <v>766</v>
      </c>
      <c r="H227" s="49"/>
      <c r="K227" s="29" t="e">
        <f t="shared" si="19"/>
        <v>#REF!</v>
      </c>
      <c r="L227" s="30">
        <v>1</v>
      </c>
      <c r="M227" s="19" t="e">
        <f t="shared" si="57"/>
        <v>#REF!</v>
      </c>
      <c r="N227" s="29">
        <v>9</v>
      </c>
      <c r="O227" s="19" t="e">
        <f t="shared" si="55"/>
        <v>#REF!</v>
      </c>
      <c r="P227" s="30">
        <v>14</v>
      </c>
      <c r="Q227" s="19" t="str">
        <f t="shared" si="68"/>
        <v>Tringa</v>
      </c>
      <c r="R227" s="19" t="e">
        <f t="shared" si="59"/>
        <v>#REF!</v>
      </c>
      <c r="S227" s="30">
        <v>68</v>
      </c>
      <c r="T227" s="19" t="str">
        <f t="shared" si="20"/>
        <v>Tringa brevipes</v>
      </c>
      <c r="U227" s="29" t="s">
        <v>764</v>
      </c>
      <c r="V227" s="19" t="e">
        <f t="array" aca="1" ref="V227" ca="1">_xludf.XLOOKUP(U227,#REF!,#REF!)</f>
        <v>#NAME?</v>
      </c>
      <c r="W227" s="29">
        <v>4115</v>
      </c>
      <c r="X227" s="3" t="str">
        <f t="shared" si="56"/>
        <v/>
      </c>
      <c r="Y227" s="2" t="e">
        <f t="shared" si="21"/>
        <v>#REF!</v>
      </c>
      <c r="Z227" s="2" t="e">
        <f t="shared" si="22"/>
        <v>#REF!</v>
      </c>
      <c r="AA227" s="2" t="e">
        <f t="shared" si="23"/>
        <v>#REF!</v>
      </c>
      <c r="AB227" s="20" t="str">
        <f t="shared" si="24"/>
        <v>Grey-tailed Tattler</v>
      </c>
      <c r="AC227" s="2" t="e">
        <f t="array" ref="AC227">IF(K227="3_art",IF(AB227=_xludf.XLOOKUP(W227,#REF!,#REF!),"",_xludf.XLOOKUP(W227,#REF!,#REF!)),IF(K227="2_familj",IF(AB227=_xludf.XLOOKUP(W227,#REF!,#REF!),"",_xludf.XLOOKUP(W227,#REF!,#REF!)),""))</f>
        <v>#REF!</v>
      </c>
    </row>
    <row r="228" spans="1:29" ht="13.5" customHeight="1">
      <c r="A228" s="37"/>
      <c r="B228" s="38" t="s">
        <v>36</v>
      </c>
      <c r="C228" s="38" t="s">
        <v>55</v>
      </c>
      <c r="D228" s="48"/>
      <c r="E228" s="40" t="s">
        <v>767</v>
      </c>
      <c r="F228" s="41" t="s">
        <v>768</v>
      </c>
      <c r="G228" s="41" t="s">
        <v>769</v>
      </c>
      <c r="H228" s="49"/>
      <c r="K228" s="29" t="e">
        <f t="shared" si="19"/>
        <v>#REF!</v>
      </c>
      <c r="L228" s="30">
        <v>1</v>
      </c>
      <c r="M228" s="19" t="e">
        <f t="shared" si="57"/>
        <v>#REF!</v>
      </c>
      <c r="N228" s="29">
        <v>9</v>
      </c>
      <c r="O228" s="19" t="e">
        <f t="shared" si="55"/>
        <v>#REF!</v>
      </c>
      <c r="P228" s="30">
        <v>14</v>
      </c>
      <c r="Q228" s="19" t="str">
        <f t="shared" si="68"/>
        <v>Tringa</v>
      </c>
      <c r="R228" s="19" t="e">
        <f t="shared" si="59"/>
        <v>#REF!</v>
      </c>
      <c r="S228" s="30">
        <v>68</v>
      </c>
      <c r="T228" s="19" t="str">
        <f t="shared" si="20"/>
        <v>Tringa stagnatilis</v>
      </c>
      <c r="U228" s="29" t="s">
        <v>767</v>
      </c>
      <c r="V228" s="19" t="e">
        <f t="array" aca="1" ref="V228" ca="1">_xludf.XLOOKUP(U228,#REF!,#REF!)</f>
        <v>#NAME?</v>
      </c>
      <c r="W228" s="29">
        <v>4116</v>
      </c>
      <c r="X228" s="3" t="str">
        <f t="shared" si="56"/>
        <v/>
      </c>
      <c r="Y228" s="2" t="e">
        <f t="shared" si="21"/>
        <v>#REF!</v>
      </c>
      <c r="Z228" s="2" t="e">
        <f t="shared" si="22"/>
        <v>#REF!</v>
      </c>
      <c r="AA228" s="2" t="e">
        <f t="shared" si="23"/>
        <v>#REF!</v>
      </c>
      <c r="AB228" s="20" t="str">
        <f t="shared" si="24"/>
        <v>Marsh Sandpiper</v>
      </c>
      <c r="AC228" s="2" t="e">
        <f t="array" ref="AC228">IF(K228="3_art",IF(AB228=_xludf.XLOOKUP(W228,#REF!,#REF!),"",_xludf.XLOOKUP(W228,#REF!,#REF!)),IF(K228="2_familj",IF(AB228=_xludf.XLOOKUP(W228,#REF!,#REF!),"",_xludf.XLOOKUP(W228,#REF!,#REF!)),""))</f>
        <v>#REF!</v>
      </c>
    </row>
    <row r="229" spans="1:29" ht="13.5" customHeight="1">
      <c r="A229" s="37"/>
      <c r="B229" s="38" t="s">
        <v>36</v>
      </c>
      <c r="C229" s="38" t="s">
        <v>37</v>
      </c>
      <c r="D229" s="48"/>
      <c r="E229" s="40" t="s">
        <v>770</v>
      </c>
      <c r="F229" s="41" t="s">
        <v>771</v>
      </c>
      <c r="G229" s="41" t="s">
        <v>772</v>
      </c>
      <c r="H229" s="49"/>
      <c r="K229" s="29" t="e">
        <f t="shared" si="19"/>
        <v>#REF!</v>
      </c>
      <c r="L229" s="30">
        <v>1</v>
      </c>
      <c r="M229" s="19" t="e">
        <f t="shared" si="57"/>
        <v>#REF!</v>
      </c>
      <c r="N229" s="29">
        <v>9</v>
      </c>
      <c r="O229" s="19" t="e">
        <f t="shared" si="55"/>
        <v>#REF!</v>
      </c>
      <c r="P229" s="30">
        <v>14</v>
      </c>
      <c r="Q229" s="19" t="str">
        <f t="shared" si="68"/>
        <v>Tringa</v>
      </c>
      <c r="R229" s="19" t="e">
        <f t="shared" si="59"/>
        <v>#REF!</v>
      </c>
      <c r="S229" s="30">
        <v>68</v>
      </c>
      <c r="T229" s="19" t="str">
        <f t="shared" si="20"/>
        <v>Tringa glareola</v>
      </c>
      <c r="U229" s="29" t="s">
        <v>770</v>
      </c>
      <c r="V229" s="19" t="e">
        <f t="array" aca="1" ref="V229" ca="1">_xludf.XLOOKUP(U229,#REF!,#REF!)</f>
        <v>#NAME?</v>
      </c>
      <c r="W229" s="29">
        <v>4117</v>
      </c>
      <c r="X229" s="3" t="str">
        <f t="shared" si="56"/>
        <v/>
      </c>
      <c r="Y229" s="2" t="e">
        <f t="shared" si="21"/>
        <v>#REF!</v>
      </c>
      <c r="Z229" s="2" t="e">
        <f t="shared" si="22"/>
        <v>#REF!</v>
      </c>
      <c r="AA229" s="2" t="e">
        <f t="shared" si="23"/>
        <v>#REF!</v>
      </c>
      <c r="AB229" s="20" t="str">
        <f t="shared" si="24"/>
        <v>Wood Sandpiper</v>
      </c>
      <c r="AC229" s="2" t="e">
        <f t="array" ref="AC229">IF(K229="3_art",IF(AB229=_xludf.XLOOKUP(W229,#REF!,#REF!),"",_xludf.XLOOKUP(W229,#REF!,#REF!)),IF(K229="2_familj",IF(AB229=_xludf.XLOOKUP(W229,#REF!,#REF!),"",_xludf.XLOOKUP(W229,#REF!,#REF!)),""))</f>
        <v>#REF!</v>
      </c>
    </row>
    <row r="230" spans="1:29" ht="13.5" customHeight="1">
      <c r="A230" s="37"/>
      <c r="B230" s="37"/>
      <c r="C230" s="37"/>
      <c r="D230" s="48"/>
      <c r="E230" s="40" t="s">
        <v>773</v>
      </c>
      <c r="F230" s="41" t="s">
        <v>774</v>
      </c>
      <c r="G230" s="41" t="s">
        <v>775</v>
      </c>
      <c r="H230" s="49"/>
      <c r="K230" s="29" t="e">
        <f t="shared" si="19"/>
        <v>#REF!</v>
      </c>
      <c r="L230" s="30">
        <v>1</v>
      </c>
      <c r="M230" s="19" t="e">
        <f t="shared" si="57"/>
        <v>#REF!</v>
      </c>
      <c r="N230" s="29">
        <v>9</v>
      </c>
      <c r="O230" s="19" t="e">
        <f t="shared" si="55"/>
        <v>#REF!</v>
      </c>
      <c r="P230" s="30">
        <v>14</v>
      </c>
      <c r="Q230" s="19" t="str">
        <f t="shared" si="68"/>
        <v>Tringa</v>
      </c>
      <c r="R230" s="19" t="e">
        <f t="shared" si="59"/>
        <v>#REF!</v>
      </c>
      <c r="S230" s="30">
        <v>68</v>
      </c>
      <c r="T230" s="19" t="str">
        <f t="shared" si="20"/>
        <v>Tringa totanus</v>
      </c>
      <c r="U230" s="29" t="s">
        <v>773</v>
      </c>
      <c r="V230" s="19" t="e">
        <f t="array" aca="1" ref="V230" ca="1">_xludf.XLOOKUP(U230,#REF!,#REF!)</f>
        <v>#NAME?</v>
      </c>
      <c r="W230" s="29">
        <v>4118</v>
      </c>
      <c r="X230" s="3" t="str">
        <f t="shared" si="56"/>
        <v/>
      </c>
      <c r="Y230" s="2" t="e">
        <f t="shared" si="21"/>
        <v>#REF!</v>
      </c>
      <c r="Z230" s="2" t="e">
        <f t="shared" si="22"/>
        <v>#REF!</v>
      </c>
      <c r="AA230" s="2" t="e">
        <f t="shared" si="23"/>
        <v>#REF!</v>
      </c>
      <c r="AB230" s="20" t="str">
        <f t="shared" si="24"/>
        <v>Common Redshank</v>
      </c>
      <c r="AC230" s="2" t="e">
        <f t="array" ref="AC230">IF(K230="3_art",IF(AB230=_xludf.XLOOKUP(W230,#REF!,#REF!),"",_xludf.XLOOKUP(W230,#REF!,#REF!)),IF(K230="2_familj",IF(AB230=_xludf.XLOOKUP(W230,#REF!,#REF!),"",_xludf.XLOOKUP(W230,#REF!,#REF!)),""))</f>
        <v>#REF!</v>
      </c>
    </row>
    <row r="231" spans="1:29" ht="13.5" customHeight="1">
      <c r="A231" s="37"/>
      <c r="B231" s="38" t="s">
        <v>36</v>
      </c>
      <c r="C231" s="38" t="s">
        <v>44</v>
      </c>
      <c r="D231" s="51"/>
      <c r="E231" s="44" t="s">
        <v>776</v>
      </c>
      <c r="F231" s="45" t="s">
        <v>777</v>
      </c>
      <c r="G231" s="45" t="s">
        <v>778</v>
      </c>
      <c r="H231" s="60"/>
      <c r="K231" s="29" t="e">
        <f t="shared" si="19"/>
        <v>#REF!</v>
      </c>
      <c r="L231" s="30">
        <v>1</v>
      </c>
      <c r="M231" s="19" t="e">
        <f t="shared" si="57"/>
        <v>#REF!</v>
      </c>
      <c r="N231" s="29">
        <v>9</v>
      </c>
      <c r="O231" s="19" t="e">
        <f t="shared" si="55"/>
        <v>#REF!</v>
      </c>
      <c r="P231" s="30">
        <v>14</v>
      </c>
      <c r="Q231" s="19" t="str">
        <f t="shared" si="68"/>
        <v>Tringa</v>
      </c>
      <c r="R231" s="19" t="e">
        <f t="shared" si="59"/>
        <v>#REF!</v>
      </c>
      <c r="S231" s="30">
        <v>68</v>
      </c>
      <c r="T231" s="19" t="str">
        <f t="shared" si="20"/>
        <v>Tringa totanus robusta</v>
      </c>
      <c r="U231" s="29" t="s">
        <v>779</v>
      </c>
      <c r="V231" s="19" t="e">
        <f t="array" aca="1" ref="V231" ca="1">_xludf.XLOOKUP(U231,#REF!,#REF!)</f>
        <v>#NAME?</v>
      </c>
      <c r="W231" s="29">
        <v>4119</v>
      </c>
      <c r="X231" s="3" t="str">
        <f t="shared" si="56"/>
        <v/>
      </c>
      <c r="Y231" s="2" t="e">
        <f t="shared" si="21"/>
        <v>#REF!</v>
      </c>
      <c r="Z231" s="2" t="e">
        <f t="shared" si="22"/>
        <v>#REF!</v>
      </c>
      <c r="AA231" s="2" t="e">
        <f t="shared" si="23"/>
        <v>#REF!</v>
      </c>
      <c r="AB231" s="20" t="str">
        <f t="shared" si="24"/>
        <v xml:space="preserve">   Icelandic Redshank</v>
      </c>
      <c r="AC231" s="2" t="e">
        <f t="array" ref="AC231">IF(K231="3_art",IF(AB231=_xludf.XLOOKUP(W231,#REF!,#REF!),"",_xludf.XLOOKUP(W231,#REF!,#REF!)),IF(K231="2_familj",IF(AB231=_xludf.XLOOKUP(W231,#REF!,#REF!),"",_xludf.XLOOKUP(W231,#REF!,#REF!)),""))</f>
        <v>#REF!</v>
      </c>
    </row>
    <row r="232" spans="1:29" ht="13.5" customHeight="1">
      <c r="A232" s="37"/>
      <c r="B232" s="38" t="s">
        <v>36</v>
      </c>
      <c r="C232" s="38" t="s">
        <v>37</v>
      </c>
      <c r="D232" s="51"/>
      <c r="E232" s="44" t="s">
        <v>780</v>
      </c>
      <c r="F232" s="45" t="s">
        <v>781</v>
      </c>
      <c r="G232" s="63" t="s">
        <v>782</v>
      </c>
      <c r="H232" s="60"/>
      <c r="K232" s="29" t="e">
        <f t="shared" si="19"/>
        <v>#REF!</v>
      </c>
      <c r="L232" s="30">
        <v>1</v>
      </c>
      <c r="M232" s="19" t="e">
        <f t="shared" si="57"/>
        <v>#REF!</v>
      </c>
      <c r="N232" s="29">
        <v>9</v>
      </c>
      <c r="O232" s="19" t="e">
        <f t="shared" si="55"/>
        <v>#REF!</v>
      </c>
      <c r="P232" s="30">
        <v>14</v>
      </c>
      <c r="Q232" s="19" t="str">
        <f t="shared" si="68"/>
        <v>Tringa</v>
      </c>
      <c r="R232" s="19" t="e">
        <f t="shared" si="59"/>
        <v>#REF!</v>
      </c>
      <c r="S232" s="30">
        <v>68</v>
      </c>
      <c r="T232" s="19" t="str">
        <f t="shared" si="20"/>
        <v>Tringa totanus totanus</v>
      </c>
      <c r="U232" s="29" t="s">
        <v>783</v>
      </c>
      <c r="V232" s="19" t="e">
        <f t="array" aca="1" ref="V232" ca="1">_xludf.XLOOKUP(U232,#REF!,#REF!)</f>
        <v>#NAME?</v>
      </c>
      <c r="W232" s="29">
        <v>4120</v>
      </c>
      <c r="X232" s="3" t="str">
        <f t="shared" si="56"/>
        <v/>
      </c>
      <c r="Y232" s="2" t="e">
        <f t="shared" si="21"/>
        <v>#REF!</v>
      </c>
      <c r="Z232" s="2" t="e">
        <f t="shared" si="22"/>
        <v>#REF!</v>
      </c>
      <c r="AA232" s="2" t="e">
        <f t="shared" si="23"/>
        <v>#REF!</v>
      </c>
      <c r="AB232" s="20" t="str">
        <f t="shared" si="24"/>
        <v xml:space="preserve">   European Common Redshank</v>
      </c>
      <c r="AC232" s="2" t="e">
        <f t="array" ref="AC232">IF(K232="3_art",IF(AB232=_xludf.XLOOKUP(W232,#REF!,#REF!),"",_xludf.XLOOKUP(W232,#REF!,#REF!)),IF(K232="2_familj",IF(AB232=_xludf.XLOOKUP(W232,#REF!,#REF!),"",_xludf.XLOOKUP(W232,#REF!,#REF!)),""))</f>
        <v>#REF!</v>
      </c>
    </row>
    <row r="233" spans="1:29" ht="13.5" customHeight="1">
      <c r="A233" s="38" t="s">
        <v>84</v>
      </c>
      <c r="B233" s="38" t="s">
        <v>36</v>
      </c>
      <c r="C233" s="38" t="s">
        <v>31</v>
      </c>
      <c r="D233" s="62" t="s">
        <v>784</v>
      </c>
      <c r="E233" s="40" t="s">
        <v>785</v>
      </c>
      <c r="F233" s="41" t="s">
        <v>786</v>
      </c>
      <c r="G233" s="41" t="s">
        <v>787</v>
      </c>
      <c r="H233" s="49"/>
      <c r="K233" s="29" t="e">
        <f t="shared" si="19"/>
        <v>#REF!</v>
      </c>
      <c r="L233" s="30">
        <v>1</v>
      </c>
      <c r="M233" s="19" t="e">
        <f t="shared" si="57"/>
        <v>#REF!</v>
      </c>
      <c r="N233" s="29">
        <v>9</v>
      </c>
      <c r="O233" s="19" t="e">
        <f t="shared" si="55"/>
        <v>#REF!</v>
      </c>
      <c r="P233" s="30">
        <v>14</v>
      </c>
      <c r="Q233" s="19" t="str">
        <f t="shared" si="68"/>
        <v>Tringa</v>
      </c>
      <c r="R233" s="19" t="e">
        <f t="shared" si="59"/>
        <v>#REF!</v>
      </c>
      <c r="S233" s="30">
        <v>68</v>
      </c>
      <c r="T233" s="19" t="str">
        <f t="shared" si="20"/>
        <v>Tringa flavipes</v>
      </c>
      <c r="U233" s="29" t="s">
        <v>785</v>
      </c>
      <c r="V233" s="19" t="e">
        <f t="array" aca="1" ref="V233" ca="1">_xludf.XLOOKUP(U233,#REF!,#REF!)</f>
        <v>#NAME?</v>
      </c>
      <c r="W233" s="29">
        <v>4125</v>
      </c>
      <c r="X233" s="3" t="str">
        <f t="shared" si="56"/>
        <v/>
      </c>
      <c r="Y233" s="2" t="e">
        <f t="shared" si="21"/>
        <v>#REF!</v>
      </c>
      <c r="Z233" s="2" t="e">
        <f t="shared" si="22"/>
        <v>#REF!</v>
      </c>
      <c r="AA233" s="2" t="e">
        <f t="shared" si="23"/>
        <v>#REF!</v>
      </c>
      <c r="AB233" s="20" t="str">
        <f t="shared" si="24"/>
        <v>Lesser Yellowlegs</v>
      </c>
      <c r="AC233" s="2" t="e">
        <f t="array" ref="AC233">IF(K233="3_art",IF(AB233=_xludf.XLOOKUP(W233,#REF!,#REF!),"",_xludf.XLOOKUP(W233,#REF!,#REF!)),IF(K233="2_familj",IF(AB233=_xludf.XLOOKUP(W233,#REF!,#REF!),"",_xludf.XLOOKUP(W233,#REF!,#REF!)),""))</f>
        <v>#REF!</v>
      </c>
    </row>
    <row r="234" spans="1:29" ht="13.5" customHeight="1">
      <c r="A234" s="37"/>
      <c r="B234" s="38" t="s">
        <v>36</v>
      </c>
      <c r="C234" s="38" t="s">
        <v>37</v>
      </c>
      <c r="D234" s="48"/>
      <c r="E234" s="40" t="s">
        <v>788</v>
      </c>
      <c r="F234" s="41" t="s">
        <v>789</v>
      </c>
      <c r="G234" s="41" t="s">
        <v>790</v>
      </c>
      <c r="H234" s="49"/>
      <c r="K234" s="29" t="e">
        <f t="shared" si="19"/>
        <v>#REF!</v>
      </c>
      <c r="L234" s="30">
        <v>1</v>
      </c>
      <c r="M234" s="19" t="e">
        <f t="shared" si="57"/>
        <v>#REF!</v>
      </c>
      <c r="N234" s="29">
        <v>9</v>
      </c>
      <c r="O234" s="19" t="e">
        <f t="shared" si="55"/>
        <v>#REF!</v>
      </c>
      <c r="P234" s="30">
        <v>14</v>
      </c>
      <c r="Q234" s="19" t="str">
        <f t="shared" si="68"/>
        <v>Tringa</v>
      </c>
      <c r="R234" s="19" t="e">
        <f t="shared" si="59"/>
        <v>#REF!</v>
      </c>
      <c r="S234" s="30">
        <v>68</v>
      </c>
      <c r="T234" s="19" t="str">
        <f t="shared" si="20"/>
        <v>Tringa erythropus</v>
      </c>
      <c r="U234" s="29" t="s">
        <v>788</v>
      </c>
      <c r="V234" s="19" t="e">
        <f t="array" aca="1" ref="V234" ca="1">_xludf.XLOOKUP(U234,#REF!,#REF!)</f>
        <v>#NAME?</v>
      </c>
      <c r="W234" s="29">
        <v>4130</v>
      </c>
      <c r="X234" s="3" t="str">
        <f t="shared" si="56"/>
        <v/>
      </c>
      <c r="Y234" s="2" t="e">
        <f t="shared" si="21"/>
        <v>#REF!</v>
      </c>
      <c r="Z234" s="2" t="e">
        <f t="shared" si="22"/>
        <v>#REF!</v>
      </c>
      <c r="AA234" s="2" t="e">
        <f t="shared" si="23"/>
        <v>#REF!</v>
      </c>
      <c r="AB234" s="20" t="str">
        <f t="shared" si="24"/>
        <v>Spotted Redshank</v>
      </c>
      <c r="AC234" s="2" t="e">
        <f t="array" ref="AC234">IF(K234="3_art",IF(AB234=_xludf.XLOOKUP(W234,#REF!,#REF!),"",_xludf.XLOOKUP(W234,#REF!,#REF!)),IF(K234="2_familj",IF(AB234=_xludf.XLOOKUP(W234,#REF!,#REF!),"",_xludf.XLOOKUP(W234,#REF!,#REF!)),""))</f>
        <v>#REF!</v>
      </c>
    </row>
    <row r="235" spans="1:29" ht="13.5" customHeight="1">
      <c r="A235" s="37"/>
      <c r="B235" s="38" t="s">
        <v>36</v>
      </c>
      <c r="C235" s="38" t="s">
        <v>37</v>
      </c>
      <c r="D235" s="48"/>
      <c r="E235" s="40" t="s">
        <v>791</v>
      </c>
      <c r="F235" s="41" t="s">
        <v>792</v>
      </c>
      <c r="G235" s="41" t="s">
        <v>793</v>
      </c>
      <c r="H235" s="49"/>
      <c r="K235" s="29" t="e">
        <f t="shared" si="19"/>
        <v>#REF!</v>
      </c>
      <c r="L235" s="30">
        <v>1</v>
      </c>
      <c r="M235" s="19" t="e">
        <f t="shared" si="57"/>
        <v>#REF!</v>
      </c>
      <c r="N235" s="29">
        <v>9</v>
      </c>
      <c r="O235" s="19" t="e">
        <f t="shared" si="55"/>
        <v>#REF!</v>
      </c>
      <c r="P235" s="30">
        <v>14</v>
      </c>
      <c r="Q235" s="19" t="str">
        <f t="shared" si="68"/>
        <v>Tringa</v>
      </c>
      <c r="R235" s="19" t="e">
        <f t="shared" si="59"/>
        <v>#REF!</v>
      </c>
      <c r="S235" s="30">
        <v>68</v>
      </c>
      <c r="T235" s="19" t="str">
        <f t="shared" si="20"/>
        <v>Tringa nebularia</v>
      </c>
      <c r="U235" s="29" t="s">
        <v>791</v>
      </c>
      <c r="V235" s="19" t="e">
        <f t="array" aca="1" ref="V235" ca="1">_xludf.XLOOKUP(U235,#REF!,#REF!)</f>
        <v>#NAME?</v>
      </c>
      <c r="W235" s="29">
        <v>4131</v>
      </c>
      <c r="X235" s="3" t="str">
        <f t="shared" si="56"/>
        <v/>
      </c>
      <c r="Y235" s="2" t="e">
        <f t="shared" si="21"/>
        <v>#REF!</v>
      </c>
      <c r="Z235" s="2" t="e">
        <f t="shared" si="22"/>
        <v>#REF!</v>
      </c>
      <c r="AA235" s="2" t="e">
        <f t="shared" si="23"/>
        <v>#REF!</v>
      </c>
      <c r="AB235" s="20" t="str">
        <f t="shared" si="24"/>
        <v>Common Greenshank</v>
      </c>
      <c r="AC235" s="2" t="e">
        <f t="array" ref="AC235">IF(K235="3_art",IF(AB235=_xludf.XLOOKUP(W235,#REF!,#REF!),"",_xludf.XLOOKUP(W235,#REF!,#REF!)),IF(K235="2_familj",IF(AB235=_xludf.XLOOKUP(W235,#REF!,#REF!),"",_xludf.XLOOKUP(W235,#REF!,#REF!)),""))</f>
        <v>#REF!</v>
      </c>
    </row>
    <row r="236" spans="1:29" ht="13.5" customHeight="1">
      <c r="A236" s="38" t="s">
        <v>84</v>
      </c>
      <c r="B236" s="38" t="s">
        <v>36</v>
      </c>
      <c r="C236" s="38" t="s">
        <v>31</v>
      </c>
      <c r="D236" s="66" t="s">
        <v>460</v>
      </c>
      <c r="E236" s="40" t="s">
        <v>794</v>
      </c>
      <c r="F236" s="41" t="s">
        <v>795</v>
      </c>
      <c r="G236" s="41" t="s">
        <v>796</v>
      </c>
      <c r="H236" s="49"/>
      <c r="K236" s="29" t="e">
        <f t="shared" si="19"/>
        <v>#REF!</v>
      </c>
      <c r="L236" s="30">
        <v>1</v>
      </c>
      <c r="M236" s="19" t="e">
        <f t="shared" si="57"/>
        <v>#REF!</v>
      </c>
      <c r="N236" s="29">
        <v>9</v>
      </c>
      <c r="O236" s="19" t="e">
        <f t="shared" si="55"/>
        <v>#REF!</v>
      </c>
      <c r="P236" s="30">
        <v>14</v>
      </c>
      <c r="Q236" s="19" t="str">
        <f t="shared" si="68"/>
        <v>Tringa</v>
      </c>
      <c r="R236" s="19" t="e">
        <f t="shared" si="59"/>
        <v>#REF!</v>
      </c>
      <c r="S236" s="30">
        <v>68</v>
      </c>
      <c r="T236" s="19" t="str">
        <f t="shared" si="20"/>
        <v>Tringa melanoleuca</v>
      </c>
      <c r="U236" s="29" t="s">
        <v>794</v>
      </c>
      <c r="V236" s="19" t="e">
        <f t="array" aca="1" ref="V236" ca="1">_xludf.XLOOKUP(U236,#REF!,#REF!)</f>
        <v>#NAME?</v>
      </c>
      <c r="W236" s="29">
        <v>4132</v>
      </c>
      <c r="X236" s="3" t="str">
        <f t="shared" si="56"/>
        <v/>
      </c>
      <c r="Y236" s="2" t="e">
        <f t="shared" si="21"/>
        <v>#REF!</v>
      </c>
      <c r="Z236" s="2" t="e">
        <f t="shared" si="22"/>
        <v>#REF!</v>
      </c>
      <c r="AA236" s="2" t="e">
        <f t="shared" si="23"/>
        <v>#REF!</v>
      </c>
      <c r="AB236" s="20" t="str">
        <f t="shared" si="24"/>
        <v>Greater Yellowlegs</v>
      </c>
      <c r="AC236" s="2" t="e">
        <f t="array" ref="AC236">IF(K236="3_art",IF(AB236=_xludf.XLOOKUP(W236,#REF!,#REF!),"",_xludf.XLOOKUP(W236,#REF!,#REF!)),IF(K236="2_familj",IF(AB236=_xludf.XLOOKUP(W236,#REF!,#REF!),"",_xludf.XLOOKUP(W236,#REF!,#REF!)),""))</f>
        <v>#REF!</v>
      </c>
    </row>
    <row r="237" spans="1:29" ht="13.5" customHeight="1">
      <c r="A237" s="37"/>
      <c r="B237" s="37"/>
      <c r="C237" s="37"/>
      <c r="D237" s="48"/>
      <c r="E237" s="40" t="s">
        <v>797</v>
      </c>
      <c r="F237" s="41" t="s">
        <v>798</v>
      </c>
      <c r="G237" s="41" t="s">
        <v>799</v>
      </c>
      <c r="H237" s="49"/>
      <c r="K237" s="29" t="e">
        <f t="shared" si="19"/>
        <v>#REF!</v>
      </c>
      <c r="L237" s="30">
        <v>1</v>
      </c>
      <c r="M237" s="19" t="e">
        <f t="shared" si="57"/>
        <v>#REF!</v>
      </c>
      <c r="N237" s="29">
        <v>9</v>
      </c>
      <c r="O237" s="19" t="e">
        <f t="shared" si="55"/>
        <v>#REF!</v>
      </c>
      <c r="P237" s="30">
        <v>14</v>
      </c>
      <c r="Q237" s="19" t="str">
        <f t="shared" si="68"/>
        <v>Arenaria</v>
      </c>
      <c r="R237" s="19" t="e">
        <f t="shared" si="59"/>
        <v>#REF!</v>
      </c>
      <c r="S237" s="30">
        <v>69</v>
      </c>
      <c r="T237" s="19" t="str">
        <f t="shared" si="20"/>
        <v>Arenaria interpres</v>
      </c>
      <c r="U237" s="29" t="s">
        <v>797</v>
      </c>
      <c r="V237" s="19" t="e">
        <f t="array" aca="1" ref="V237" ca="1">_xludf.XLOOKUP(U237,#REF!,#REF!)</f>
        <v>#NAME?</v>
      </c>
      <c r="W237" s="29">
        <v>4140</v>
      </c>
      <c r="X237" s="3" t="str">
        <f t="shared" si="56"/>
        <v/>
      </c>
      <c r="Y237" s="2" t="e">
        <f t="shared" si="21"/>
        <v>#REF!</v>
      </c>
      <c r="Z237" s="2" t="e">
        <f t="shared" si="22"/>
        <v>#REF!</v>
      </c>
      <c r="AA237" s="2" t="e">
        <f t="shared" si="23"/>
        <v>#REF!</v>
      </c>
      <c r="AB237" s="20" t="str">
        <f t="shared" si="24"/>
        <v>Ruddy Turnstone</v>
      </c>
      <c r="AC237" s="2" t="e">
        <f t="array" ref="AC237">IF(K237="3_art",IF(AB237=_xludf.XLOOKUP(W237,#REF!,#REF!),"",_xludf.XLOOKUP(W237,#REF!,#REF!)),IF(K237="2_familj",IF(AB237=_xludf.XLOOKUP(W237,#REF!,#REF!),"",_xludf.XLOOKUP(W237,#REF!,#REF!)),""))</f>
        <v>#REF!</v>
      </c>
    </row>
    <row r="238" spans="1:29" ht="13.5" customHeight="1">
      <c r="A238" s="37"/>
      <c r="B238" s="38" t="s">
        <v>36</v>
      </c>
      <c r="C238" s="38" t="s">
        <v>37</v>
      </c>
      <c r="D238" s="51"/>
      <c r="E238" s="44" t="s">
        <v>800</v>
      </c>
      <c r="F238" s="45" t="s">
        <v>801</v>
      </c>
      <c r="G238" s="45" t="s">
        <v>802</v>
      </c>
      <c r="H238" s="60"/>
      <c r="K238" s="29" t="e">
        <f t="shared" si="19"/>
        <v>#REF!</v>
      </c>
      <c r="L238" s="30">
        <v>1</v>
      </c>
      <c r="M238" s="19" t="e">
        <f t="shared" si="57"/>
        <v>#REF!</v>
      </c>
      <c r="N238" s="29">
        <v>9</v>
      </c>
      <c r="O238" s="19" t="e">
        <f t="shared" si="55"/>
        <v>#REF!</v>
      </c>
      <c r="P238" s="30">
        <v>14</v>
      </c>
      <c r="Q238" s="19" t="str">
        <f t="shared" si="68"/>
        <v>Arenaria</v>
      </c>
      <c r="R238" s="19" t="e">
        <f t="shared" si="59"/>
        <v>#REF!</v>
      </c>
      <c r="S238" s="30">
        <v>69</v>
      </c>
      <c r="T238" s="19" t="str">
        <f t="shared" si="20"/>
        <v>Arenaria interpres interpres</v>
      </c>
      <c r="U238" s="29" t="s">
        <v>803</v>
      </c>
      <c r="V238" s="19" t="e">
        <f t="array" aca="1" ref="V238" ca="1">_xludf.XLOOKUP(U238,#REF!,#REF!)</f>
        <v>#NAME?</v>
      </c>
      <c r="W238" s="29">
        <v>4141</v>
      </c>
      <c r="X238" s="3" t="str">
        <f t="shared" si="56"/>
        <v/>
      </c>
      <c r="Y238" s="2" t="e">
        <f t="shared" si="21"/>
        <v>#REF!</v>
      </c>
      <c r="Z238" s="2" t="e">
        <f t="shared" si="22"/>
        <v>#REF!</v>
      </c>
      <c r="AA238" s="2" t="e">
        <f t="shared" si="23"/>
        <v>#REF!</v>
      </c>
      <c r="AB238" s="20" t="str">
        <f t="shared" si="24"/>
        <v xml:space="preserve">   Common Ruddy Turnstone</v>
      </c>
      <c r="AC238" s="2" t="e">
        <f t="array" ref="AC238">IF(K238="3_art",IF(AB238=_xludf.XLOOKUP(W238,#REF!,#REF!),"",_xludf.XLOOKUP(W238,#REF!,#REF!)),IF(K238="2_familj",IF(AB238=_xludf.XLOOKUP(W238,#REF!,#REF!),"",_xludf.XLOOKUP(W238,#REF!,#REF!)),""))</f>
        <v>#REF!</v>
      </c>
    </row>
    <row r="239" spans="1:29" ht="13.5" customHeight="1">
      <c r="A239" s="37"/>
      <c r="B239" s="37"/>
      <c r="C239" s="37"/>
      <c r="D239" s="48"/>
      <c r="E239" s="68" t="s">
        <v>804</v>
      </c>
      <c r="F239" s="41" t="s">
        <v>805</v>
      </c>
      <c r="G239" s="41" t="s">
        <v>806</v>
      </c>
      <c r="H239" s="49"/>
      <c r="K239" s="29" t="e">
        <f t="shared" si="19"/>
        <v>#REF!</v>
      </c>
      <c r="L239" s="30">
        <v>1</v>
      </c>
      <c r="M239" s="19" t="e">
        <f t="shared" si="57"/>
        <v>#REF!</v>
      </c>
      <c r="N239" s="29">
        <v>9</v>
      </c>
      <c r="O239" s="19" t="e">
        <f t="shared" si="55"/>
        <v>#REF!</v>
      </c>
      <c r="P239" s="30">
        <v>14</v>
      </c>
      <c r="Q239" s="19" t="str">
        <f>IF(LEN(E239)-LEN(SUBSTITUTE(E239," ",""))=1,LEFT(E239,FIND(" ",E239)-1),Q242)</f>
        <v>Calidris</v>
      </c>
      <c r="R239" s="19" t="e">
        <f t="shared" si="59"/>
        <v>#REF!</v>
      </c>
      <c r="S239" s="30">
        <v>70</v>
      </c>
      <c r="T239" s="19" t="str">
        <f t="shared" si="20"/>
        <v>Calidris canutus</v>
      </c>
      <c r="U239" s="29" t="s">
        <v>804</v>
      </c>
      <c r="V239" s="19" t="e">
        <f t="array" aca="1" ref="V239" ca="1">_xludf.XLOOKUP(U239,#REF!,#REF!)</f>
        <v>#NAME?</v>
      </c>
      <c r="W239" s="29">
        <v>4144</v>
      </c>
      <c r="X239" s="3" t="str">
        <f t="shared" si="56"/>
        <v/>
      </c>
      <c r="Y239" s="2" t="e">
        <f t="shared" si="21"/>
        <v>#REF!</v>
      </c>
      <c r="Z239" s="2" t="e">
        <f t="shared" si="22"/>
        <v>#REF!</v>
      </c>
      <c r="AA239" s="2" t="e">
        <f t="shared" si="23"/>
        <v>#REF!</v>
      </c>
      <c r="AB239" s="20" t="str">
        <f t="shared" si="24"/>
        <v>Red Knot</v>
      </c>
      <c r="AC239" s="2" t="e">
        <f t="array" ref="AC239">IF(K239="3_art",IF(AB239=_xludf.XLOOKUP(W239,#REF!,#REF!),"",_xludf.XLOOKUP(W239,#REF!,#REF!)),IF(K239="2_familj",IF(AB239=_xludf.XLOOKUP(W239,#REF!,#REF!),"",_xludf.XLOOKUP(W239,#REF!,#REF!)),""))</f>
        <v>#REF!</v>
      </c>
    </row>
    <row r="240" spans="1:29" ht="13.5" customHeight="1">
      <c r="A240" s="37"/>
      <c r="B240" s="38" t="s">
        <v>36</v>
      </c>
      <c r="C240" s="38" t="s">
        <v>44</v>
      </c>
      <c r="D240" s="51"/>
      <c r="E240" s="65" t="s">
        <v>807</v>
      </c>
      <c r="F240" s="45" t="s">
        <v>808</v>
      </c>
      <c r="G240" s="45" t="s">
        <v>809</v>
      </c>
      <c r="H240" s="60"/>
      <c r="K240" s="29" t="e">
        <f t="shared" si="19"/>
        <v>#REF!</v>
      </c>
      <c r="L240" s="30">
        <v>1</v>
      </c>
      <c r="M240" s="19" t="e">
        <f t="shared" si="57"/>
        <v>#REF!</v>
      </c>
      <c r="N240" s="29">
        <v>9</v>
      </c>
      <c r="O240" s="19" t="e">
        <f t="shared" si="55"/>
        <v>#REF!</v>
      </c>
      <c r="P240" s="30">
        <v>14</v>
      </c>
      <c r="Q240" s="19" t="str">
        <f t="shared" ref="Q240:Q241" si="69">IF(LEN(E240)-LEN(SUBSTITUTE(E240," ",""))=1,LEFT(E240,FIND(" ",E240)-1),Q239)</f>
        <v>Calidris</v>
      </c>
      <c r="R240" s="19" t="e">
        <f t="shared" si="59"/>
        <v>#REF!</v>
      </c>
      <c r="S240" s="30">
        <v>70</v>
      </c>
      <c r="T240" s="19" t="str">
        <f t="shared" si="20"/>
        <v>Calidris canutus canutus</v>
      </c>
      <c r="U240" s="29" t="s">
        <v>810</v>
      </c>
      <c r="V240" s="19" t="e">
        <f t="array" aca="1" ref="V240" ca="1">_xludf.XLOOKUP(U240,#REF!,#REF!)</f>
        <v>#NAME?</v>
      </c>
      <c r="W240" s="29">
        <v>4145</v>
      </c>
      <c r="X240" s="3" t="str">
        <f t="shared" si="56"/>
        <v/>
      </c>
      <c r="Y240" s="2" t="e">
        <f t="shared" si="21"/>
        <v>#REF!</v>
      </c>
      <c r="Z240" s="2" t="e">
        <f t="shared" si="22"/>
        <v>#REF!</v>
      </c>
      <c r="AA240" s="2" t="e">
        <f t="shared" si="23"/>
        <v>#REF!</v>
      </c>
      <c r="AB240" s="20" t="str">
        <f t="shared" si="24"/>
        <v xml:space="preserve">   Siberian Red Knot</v>
      </c>
      <c r="AC240" s="2" t="e">
        <f t="array" ref="AC240">IF(K240="3_art",IF(AB240=_xludf.XLOOKUP(W240,#REF!,#REF!),"",_xludf.XLOOKUP(W240,#REF!,#REF!)),IF(K240="2_familj",IF(AB240=_xludf.XLOOKUP(W240,#REF!,#REF!),"",_xludf.XLOOKUP(W240,#REF!,#REF!)),""))</f>
        <v>#REF!</v>
      </c>
    </row>
    <row r="241" spans="1:29" ht="13.5" customHeight="1">
      <c r="A241" s="37"/>
      <c r="B241" s="38" t="s">
        <v>36</v>
      </c>
      <c r="C241" s="38" t="s">
        <v>44</v>
      </c>
      <c r="D241" s="51"/>
      <c r="E241" s="65" t="s">
        <v>811</v>
      </c>
      <c r="F241" s="45" t="s">
        <v>812</v>
      </c>
      <c r="G241" s="45" t="s">
        <v>813</v>
      </c>
      <c r="H241" s="60"/>
      <c r="K241" s="29" t="e">
        <f t="shared" si="19"/>
        <v>#REF!</v>
      </c>
      <c r="L241" s="30">
        <v>1</v>
      </c>
      <c r="M241" s="19" t="e">
        <f t="shared" si="57"/>
        <v>#REF!</v>
      </c>
      <c r="N241" s="29">
        <v>9</v>
      </c>
      <c r="O241" s="19" t="e">
        <f t="shared" si="55"/>
        <v>#REF!</v>
      </c>
      <c r="P241" s="30">
        <v>14</v>
      </c>
      <c r="Q241" s="19" t="str">
        <f t="shared" si="69"/>
        <v>Calidris</v>
      </c>
      <c r="R241" s="19" t="e">
        <f t="shared" si="59"/>
        <v>#REF!</v>
      </c>
      <c r="S241" s="30">
        <v>70</v>
      </c>
      <c r="T241" s="19" t="str">
        <f t="shared" si="20"/>
        <v>Calidris canutus islandica</v>
      </c>
      <c r="U241" s="29" t="s">
        <v>814</v>
      </c>
      <c r="V241" s="19" t="e">
        <f t="array" aca="1" ref="V241" ca="1">_xludf.XLOOKUP(U241,#REF!,#REF!)</f>
        <v>#NAME?</v>
      </c>
      <c r="W241" s="29">
        <v>4150</v>
      </c>
      <c r="X241" s="3" t="str">
        <f t="shared" si="56"/>
        <v/>
      </c>
      <c r="Y241" s="2" t="e">
        <f t="shared" si="21"/>
        <v>#REF!</v>
      </c>
      <c r="Z241" s="2" t="e">
        <f t="shared" si="22"/>
        <v>#REF!</v>
      </c>
      <c r="AA241" s="2" t="e">
        <f t="shared" si="23"/>
        <v>#REF!</v>
      </c>
      <c r="AB241" s="20" t="str">
        <f t="shared" si="24"/>
        <v xml:space="preserve">   Greenland Knot</v>
      </c>
      <c r="AC241" s="2" t="e">
        <f t="array" ref="AC241">IF(K241="3_art",IF(AB241=_xludf.XLOOKUP(W241,#REF!,#REF!),"",_xludf.XLOOKUP(W241,#REF!,#REF!)),IF(K241="2_familj",IF(AB241=_xludf.XLOOKUP(W241,#REF!,#REF!),"",_xludf.XLOOKUP(W241,#REF!,#REF!)),""))</f>
        <v>#REF!</v>
      </c>
    </row>
    <row r="242" spans="1:29" ht="13.5" customHeight="1">
      <c r="A242" s="38" t="s">
        <v>84</v>
      </c>
      <c r="B242" s="38" t="s">
        <v>36</v>
      </c>
      <c r="C242" s="38" t="s">
        <v>31</v>
      </c>
      <c r="D242" s="66" t="s">
        <v>165</v>
      </c>
      <c r="E242" s="68" t="s">
        <v>815</v>
      </c>
      <c r="F242" s="41" t="s">
        <v>816</v>
      </c>
      <c r="G242" s="41" t="s">
        <v>817</v>
      </c>
      <c r="H242" s="49"/>
      <c r="K242" s="29" t="e">
        <f t="shared" si="19"/>
        <v>#REF!</v>
      </c>
      <c r="L242" s="30">
        <v>1</v>
      </c>
      <c r="M242" s="19" t="e">
        <f t="shared" si="57"/>
        <v>#REF!</v>
      </c>
      <c r="N242" s="29">
        <v>9</v>
      </c>
      <c r="O242" s="19" t="e">
        <f t="shared" si="55"/>
        <v>#REF!</v>
      </c>
      <c r="P242" s="30">
        <v>14</v>
      </c>
      <c r="Q242" s="19" t="str">
        <f>IF(LEN(E242)-LEN(SUBSTITUTE(E242," ",""))=1,LEFT(E242,FIND(" ",E242)-1),Q238)</f>
        <v>Calidris</v>
      </c>
      <c r="R242" s="19" t="e">
        <f t="shared" si="59"/>
        <v>#REF!</v>
      </c>
      <c r="S242" s="30">
        <v>70</v>
      </c>
      <c r="T242" s="19" t="str">
        <f t="shared" si="20"/>
        <v>Calidris tenuirostris</v>
      </c>
      <c r="U242" s="29" t="s">
        <v>815</v>
      </c>
      <c r="V242" s="19" t="e">
        <f t="array" aca="1" ref="V242" ca="1">_xludf.XLOOKUP(U242,#REF!,#REF!)</f>
        <v>#NAME?</v>
      </c>
      <c r="W242" s="29">
        <v>4152</v>
      </c>
      <c r="X242" s="3" t="str">
        <f t="shared" si="56"/>
        <v/>
      </c>
      <c r="Y242" s="2" t="e">
        <f t="shared" si="21"/>
        <v>#REF!</v>
      </c>
      <c r="Z242" s="2" t="e">
        <f t="shared" si="22"/>
        <v>#REF!</v>
      </c>
      <c r="AA242" s="2" t="e">
        <f t="shared" si="23"/>
        <v>#REF!</v>
      </c>
      <c r="AB242" s="20" t="str">
        <f t="shared" si="24"/>
        <v>Great Knot</v>
      </c>
      <c r="AC242" s="2" t="e">
        <f t="array" ref="AC242">IF(K242="3_art",IF(AB242=_xludf.XLOOKUP(W242,#REF!,#REF!),"",_xludf.XLOOKUP(W242,#REF!,#REF!)),IF(K242="2_familj",IF(AB242=_xludf.XLOOKUP(W242,#REF!,#REF!),"",_xludf.XLOOKUP(W242,#REF!,#REF!)),""))</f>
        <v>#REF!</v>
      </c>
    </row>
    <row r="243" spans="1:29" ht="13.5" customHeight="1">
      <c r="A243" s="37"/>
      <c r="B243" s="38" t="s">
        <v>36</v>
      </c>
      <c r="C243" s="38" t="s">
        <v>37</v>
      </c>
      <c r="D243" s="48"/>
      <c r="E243" s="68" t="s">
        <v>818</v>
      </c>
      <c r="F243" s="41" t="s">
        <v>819</v>
      </c>
      <c r="G243" s="41" t="s">
        <v>820</v>
      </c>
      <c r="H243" s="49"/>
      <c r="K243" s="29" t="e">
        <f t="shared" si="19"/>
        <v>#REF!</v>
      </c>
      <c r="L243" s="30">
        <v>1</v>
      </c>
      <c r="M243" s="19" t="e">
        <f t="shared" si="57"/>
        <v>#REF!</v>
      </c>
      <c r="N243" s="29">
        <v>9</v>
      </c>
      <c r="O243" s="19" t="e">
        <f t="shared" si="55"/>
        <v>#REF!</v>
      </c>
      <c r="P243" s="30">
        <v>14</v>
      </c>
      <c r="Q243" s="19" t="str">
        <f>IF(LEN(E243)-LEN(SUBSTITUTE(E243," ",""))=1,LEFT(E243,FIND(" ",E243)-1),Q241)</f>
        <v>Calidris</v>
      </c>
      <c r="R243" s="19" t="e">
        <f t="shared" si="59"/>
        <v>#REF!</v>
      </c>
      <c r="S243" s="30">
        <v>70</v>
      </c>
      <c r="T243" s="19" t="str">
        <f t="shared" si="20"/>
        <v>Calidris pugnax</v>
      </c>
      <c r="U243" s="29" t="s">
        <v>818</v>
      </c>
      <c r="V243" s="19" t="e">
        <f t="array" aca="1" ref="V243" ca="1">_xludf.XLOOKUP(U243,#REF!,#REF!)</f>
        <v>#NAME?</v>
      </c>
      <c r="W243" s="29">
        <v>4153</v>
      </c>
      <c r="X243" s="3" t="str">
        <f t="shared" si="56"/>
        <v/>
      </c>
      <c r="Y243" s="2" t="e">
        <f t="shared" si="21"/>
        <v>#REF!</v>
      </c>
      <c r="Z243" s="2" t="e">
        <f t="shared" si="22"/>
        <v>#REF!</v>
      </c>
      <c r="AA243" s="2" t="e">
        <f t="shared" si="23"/>
        <v>#REF!</v>
      </c>
      <c r="AB243" s="20" t="str">
        <f t="shared" si="24"/>
        <v>Ruff</v>
      </c>
      <c r="AC243" s="2" t="e">
        <f t="array" ref="AC243">IF(K243="3_art",IF(AB243=_xludf.XLOOKUP(W243,#REF!,#REF!),"",_xludf.XLOOKUP(W243,#REF!,#REF!)),IF(K243="2_familj",IF(AB243=_xludf.XLOOKUP(W243,#REF!,#REF!),"",_xludf.XLOOKUP(W243,#REF!,#REF!)),""))</f>
        <v>#REF!</v>
      </c>
    </row>
    <row r="244" spans="1:29" ht="13.5" customHeight="1">
      <c r="A244" s="38" t="s">
        <v>84</v>
      </c>
      <c r="B244" s="38" t="s">
        <v>36</v>
      </c>
      <c r="C244" s="38" t="s">
        <v>31</v>
      </c>
      <c r="D244" s="66" t="s">
        <v>745</v>
      </c>
      <c r="E244" s="40" t="s">
        <v>821</v>
      </c>
      <c r="F244" s="41" t="s">
        <v>822</v>
      </c>
      <c r="G244" s="41" t="s">
        <v>823</v>
      </c>
      <c r="H244" s="49"/>
      <c r="K244" s="29" t="e">
        <f t="shared" si="19"/>
        <v>#REF!</v>
      </c>
      <c r="L244" s="30">
        <v>1</v>
      </c>
      <c r="M244" s="19" t="e">
        <f t="shared" si="57"/>
        <v>#REF!</v>
      </c>
      <c r="N244" s="29">
        <v>9</v>
      </c>
      <c r="O244" s="19" t="e">
        <f t="shared" si="55"/>
        <v>#REF!</v>
      </c>
      <c r="P244" s="30">
        <v>14</v>
      </c>
      <c r="Q244" s="19" t="str">
        <f>IF(LEN(E244)-LEN(SUBSTITUTE(E244," ",""))=1,LEFT(E244,FIND(" ",E244)-1),Q246)</f>
        <v>Calidris</v>
      </c>
      <c r="R244" s="19" t="e">
        <f t="shared" si="59"/>
        <v>#REF!</v>
      </c>
      <c r="S244" s="30">
        <v>70</v>
      </c>
      <c r="T244" s="19" t="str">
        <f t="shared" si="20"/>
        <v>Calidris acuminata</v>
      </c>
      <c r="U244" s="29" t="s">
        <v>821</v>
      </c>
      <c r="V244" s="19" t="e">
        <f t="array" aca="1" ref="V244" ca="1">_xludf.XLOOKUP(U244,#REF!,#REF!)</f>
        <v>#NAME?</v>
      </c>
      <c r="W244" s="29">
        <v>4154</v>
      </c>
      <c r="X244" s="3" t="str">
        <f t="shared" si="56"/>
        <v/>
      </c>
      <c r="Y244" s="2" t="e">
        <f t="shared" si="21"/>
        <v>#REF!</v>
      </c>
      <c r="Z244" s="2" t="e">
        <f t="shared" si="22"/>
        <v>#REF!</v>
      </c>
      <c r="AA244" s="2" t="e">
        <f t="shared" si="23"/>
        <v>#REF!</v>
      </c>
      <c r="AB244" s="20" t="str">
        <f t="shared" si="24"/>
        <v>Sharp-tailed Sandpiper</v>
      </c>
      <c r="AC244" s="2" t="e">
        <f t="array" ref="AC244">IF(K244="3_art",IF(AB244=_xludf.XLOOKUP(W244,#REF!,#REF!),"",_xludf.XLOOKUP(W244,#REF!,#REF!)),IF(K244="2_familj",IF(AB244=_xludf.XLOOKUP(W244,#REF!,#REF!),"",_xludf.XLOOKUP(W244,#REF!,#REF!)),""))</f>
        <v>#REF!</v>
      </c>
    </row>
    <row r="245" spans="1:29" ht="13.5" customHeight="1">
      <c r="A245" s="37"/>
      <c r="B245" s="37"/>
      <c r="C245" s="37"/>
      <c r="D245" s="48"/>
      <c r="E245" s="40" t="s">
        <v>824</v>
      </c>
      <c r="F245" s="41" t="s">
        <v>825</v>
      </c>
      <c r="G245" s="41" t="s">
        <v>826</v>
      </c>
      <c r="H245" s="49"/>
      <c r="K245" s="29" t="e">
        <f t="shared" si="19"/>
        <v>#REF!</v>
      </c>
      <c r="L245" s="30">
        <v>1</v>
      </c>
      <c r="M245" s="19" t="e">
        <f t="shared" si="57"/>
        <v>#REF!</v>
      </c>
      <c r="N245" s="29">
        <v>9</v>
      </c>
      <c r="O245" s="19" t="e">
        <f t="shared" si="55"/>
        <v>#REF!</v>
      </c>
      <c r="P245" s="30">
        <v>14</v>
      </c>
      <c r="Q245" s="19" t="str">
        <f>IF(LEN(E245)-LEN(SUBSTITUTE(E245," ",""))=1,LEFT(E245,FIND(" ",E245)-1),Q243)</f>
        <v>Calidris</v>
      </c>
      <c r="R245" s="19" t="e">
        <f t="shared" si="59"/>
        <v>#REF!</v>
      </c>
      <c r="S245" s="30">
        <v>70</v>
      </c>
      <c r="T245" s="19" t="str">
        <f t="shared" si="20"/>
        <v>Calidris falcinellus</v>
      </c>
      <c r="U245" s="29" t="s">
        <v>824</v>
      </c>
      <c r="V245" s="19" t="e">
        <f t="array" aca="1" ref="V245" ca="1">_xludf.XLOOKUP(U245,#REF!,#REF!)</f>
        <v>#NAME?</v>
      </c>
      <c r="W245" s="29">
        <v>4155</v>
      </c>
      <c r="X245" s="3" t="str">
        <f t="shared" si="56"/>
        <v/>
      </c>
      <c r="Y245" s="2" t="e">
        <f t="shared" si="21"/>
        <v>#REF!</v>
      </c>
      <c r="Z245" s="2" t="e">
        <f t="shared" si="22"/>
        <v>#REF!</v>
      </c>
      <c r="AA245" s="2" t="e">
        <f t="shared" si="23"/>
        <v>#REF!</v>
      </c>
      <c r="AB245" s="20" t="str">
        <f t="shared" si="24"/>
        <v>Broad-billed Sandpiper</v>
      </c>
      <c r="AC245" s="2" t="e">
        <f t="array" ref="AC245">IF(K245="3_art",IF(AB245=_xludf.XLOOKUP(W245,#REF!,#REF!),"",_xludf.XLOOKUP(W245,#REF!,#REF!)),IF(K245="2_familj",IF(AB245=_xludf.XLOOKUP(W245,#REF!,#REF!),"",_xludf.XLOOKUP(W245,#REF!,#REF!)),""))</f>
        <v>#REF!</v>
      </c>
    </row>
    <row r="246" spans="1:29" ht="13.5" customHeight="1">
      <c r="A246" s="37"/>
      <c r="B246" s="38" t="s">
        <v>36</v>
      </c>
      <c r="C246" s="38" t="s">
        <v>37</v>
      </c>
      <c r="D246" s="51"/>
      <c r="E246" s="44" t="s">
        <v>827</v>
      </c>
      <c r="F246" s="45" t="s">
        <v>828</v>
      </c>
      <c r="G246" s="63" t="s">
        <v>829</v>
      </c>
      <c r="H246" s="60"/>
      <c r="K246" s="29" t="e">
        <f t="shared" si="19"/>
        <v>#REF!</v>
      </c>
      <c r="L246" s="30">
        <v>1</v>
      </c>
      <c r="M246" s="19" t="e">
        <f t="shared" si="57"/>
        <v>#REF!</v>
      </c>
      <c r="N246" s="29">
        <v>9</v>
      </c>
      <c r="O246" s="19" t="e">
        <f t="shared" si="55"/>
        <v>#REF!</v>
      </c>
      <c r="P246" s="30">
        <v>14</v>
      </c>
      <c r="Q246" s="19" t="str">
        <f>IF(LEN(E246)-LEN(SUBSTITUTE(E246," ",""))=1,LEFT(E246,FIND(" ",E246)-1),Q245)</f>
        <v>Calidris</v>
      </c>
      <c r="R246" s="19" t="e">
        <f t="shared" si="59"/>
        <v>#REF!</v>
      </c>
      <c r="S246" s="30">
        <v>70</v>
      </c>
      <c r="T246" s="19" t="str">
        <f t="shared" si="20"/>
        <v>Calidris falcinellus falcinellus</v>
      </c>
      <c r="U246" s="29" t="s">
        <v>830</v>
      </c>
      <c r="V246" s="19" t="e">
        <f t="array" aca="1" ref="V246" ca="1">_xludf.XLOOKUP(U246,#REF!,#REF!)</f>
        <v>#NAME?</v>
      </c>
      <c r="W246" s="29">
        <v>4156</v>
      </c>
      <c r="X246" s="3" t="str">
        <f t="shared" si="56"/>
        <v/>
      </c>
      <c r="Y246" s="2" t="e">
        <f t="shared" si="21"/>
        <v>#REF!</v>
      </c>
      <c r="Z246" s="2" t="e">
        <f t="shared" si="22"/>
        <v>#REF!</v>
      </c>
      <c r="AA246" s="2" t="e">
        <f t="shared" si="23"/>
        <v>#REF!</v>
      </c>
      <c r="AB246" s="20" t="str">
        <f t="shared" si="24"/>
        <v xml:space="preserve">   Western Broad-billed Sandpiper</v>
      </c>
      <c r="AC246" s="2" t="e">
        <f t="array" ref="AC246">IF(K246="3_art",IF(AB246=_xludf.XLOOKUP(W246,#REF!,#REF!),"",_xludf.XLOOKUP(W246,#REF!,#REF!)),IF(K246="2_familj",IF(AB246=_xludf.XLOOKUP(W246,#REF!,#REF!),"",_xludf.XLOOKUP(W246,#REF!,#REF!)),""))</f>
        <v>#REF!</v>
      </c>
    </row>
    <row r="247" spans="1:29" ht="13.5" customHeight="1">
      <c r="A247" s="37"/>
      <c r="B247" s="38" t="s">
        <v>36</v>
      </c>
      <c r="C247" s="38" t="s">
        <v>44</v>
      </c>
      <c r="D247" s="48"/>
      <c r="E247" s="40" t="s">
        <v>831</v>
      </c>
      <c r="F247" s="41" t="s">
        <v>832</v>
      </c>
      <c r="G247" s="41" t="s">
        <v>833</v>
      </c>
      <c r="H247" s="49"/>
      <c r="K247" s="29" t="e">
        <f t="shared" si="19"/>
        <v>#REF!</v>
      </c>
      <c r="L247" s="30">
        <v>1</v>
      </c>
      <c r="M247" s="19" t="e">
        <f t="shared" si="57"/>
        <v>#REF!</v>
      </c>
      <c r="N247" s="29">
        <v>9</v>
      </c>
      <c r="O247" s="19" t="e">
        <f t="shared" si="55"/>
        <v>#REF!</v>
      </c>
      <c r="P247" s="30">
        <v>14</v>
      </c>
      <c r="Q247" s="19" t="str">
        <f>IF(LEN(E247)-LEN(SUBSTITUTE(E247," ",""))=1,LEFT(E247,FIND(" ",E247)-1),Q244)</f>
        <v>Calidris</v>
      </c>
      <c r="R247" s="19" t="e">
        <f t="shared" si="59"/>
        <v>#REF!</v>
      </c>
      <c r="S247" s="30">
        <v>70</v>
      </c>
      <c r="T247" s="19" t="str">
        <f t="shared" si="20"/>
        <v>Calidris ferruginea</v>
      </c>
      <c r="U247" s="29" t="s">
        <v>831</v>
      </c>
      <c r="V247" s="19" t="e">
        <f t="array" aca="1" ref="V247" ca="1">_xludf.XLOOKUP(U247,#REF!,#REF!)</f>
        <v>#NAME?</v>
      </c>
      <c r="W247" s="29">
        <v>4158</v>
      </c>
      <c r="X247" s="3" t="str">
        <f t="shared" si="56"/>
        <v/>
      </c>
      <c r="Y247" s="2" t="e">
        <f t="shared" si="21"/>
        <v>#REF!</v>
      </c>
      <c r="Z247" s="2" t="e">
        <f t="shared" si="22"/>
        <v>#REF!</v>
      </c>
      <c r="AA247" s="2" t="e">
        <f t="shared" si="23"/>
        <v>#REF!</v>
      </c>
      <c r="AB247" s="20" t="str">
        <f t="shared" si="24"/>
        <v>Curlew Sandpiper</v>
      </c>
      <c r="AC247" s="2" t="e">
        <f t="array" ref="AC247">IF(K247="3_art",IF(AB247=_xludf.XLOOKUP(W247,#REF!,#REF!),"",_xludf.XLOOKUP(W247,#REF!,#REF!)),IF(K247="2_familj",IF(AB247=_xludf.XLOOKUP(W247,#REF!,#REF!),"",_xludf.XLOOKUP(W247,#REF!,#REF!)),""))</f>
        <v>#REF!</v>
      </c>
    </row>
    <row r="248" spans="1:29" ht="13.5" customHeight="1">
      <c r="A248" s="38" t="s">
        <v>84</v>
      </c>
      <c r="B248" s="38" t="s">
        <v>36</v>
      </c>
      <c r="C248" s="38" t="s">
        <v>31</v>
      </c>
      <c r="D248" s="66" t="s">
        <v>460</v>
      </c>
      <c r="E248" s="40" t="s">
        <v>834</v>
      </c>
      <c r="F248" s="41" t="s">
        <v>835</v>
      </c>
      <c r="G248" s="41" t="s">
        <v>836</v>
      </c>
      <c r="H248" s="49"/>
      <c r="K248" s="29" t="e">
        <f t="shared" si="19"/>
        <v>#REF!</v>
      </c>
      <c r="L248" s="30">
        <v>1</v>
      </c>
      <c r="M248" s="19" t="e">
        <f t="shared" si="57"/>
        <v>#REF!</v>
      </c>
      <c r="N248" s="29">
        <v>9</v>
      </c>
      <c r="O248" s="19" t="e">
        <f t="shared" si="55"/>
        <v>#REF!</v>
      </c>
      <c r="P248" s="30">
        <v>14</v>
      </c>
      <c r="Q248" s="19" t="str">
        <f>IF(LEN(E248)-LEN(SUBSTITUTE(E248," ",""))=1,LEFT(E248,FIND(" ",E248)-1),Q247)</f>
        <v>Calidris</v>
      </c>
      <c r="R248" s="19" t="e">
        <f t="shared" si="59"/>
        <v>#REF!</v>
      </c>
      <c r="S248" s="30">
        <v>70</v>
      </c>
      <c r="T248" s="19" t="str">
        <f t="shared" si="20"/>
        <v>Calidris himantopus</v>
      </c>
      <c r="U248" s="29" t="s">
        <v>834</v>
      </c>
      <c r="V248" s="19" t="e">
        <f t="array" aca="1" ref="V248" ca="1">_xludf.XLOOKUP(U248,#REF!,#REF!)</f>
        <v>#NAME?</v>
      </c>
      <c r="W248" s="29">
        <v>4159</v>
      </c>
      <c r="X248" s="3" t="str">
        <f t="shared" si="56"/>
        <v/>
      </c>
      <c r="Y248" s="2" t="e">
        <f t="shared" si="21"/>
        <v>#REF!</v>
      </c>
      <c r="Z248" s="2" t="e">
        <f t="shared" si="22"/>
        <v>#REF!</v>
      </c>
      <c r="AA248" s="2" t="e">
        <f t="shared" si="23"/>
        <v>#REF!</v>
      </c>
      <c r="AB248" s="20" t="str">
        <f t="shared" si="24"/>
        <v>Stilt Sandpiper</v>
      </c>
      <c r="AC248" s="2" t="e">
        <f t="array" ref="AC248">IF(K248="3_art",IF(AB248=_xludf.XLOOKUP(W248,#REF!,#REF!),"",_xludf.XLOOKUP(W248,#REF!,#REF!)),IF(K248="2_familj",IF(AB248=_xludf.XLOOKUP(W248,#REF!,#REF!),"",_xludf.XLOOKUP(W248,#REF!,#REF!)),""))</f>
        <v>#REF!</v>
      </c>
    </row>
    <row r="249" spans="1:29" ht="13.5" customHeight="1">
      <c r="A249" s="38" t="s">
        <v>84</v>
      </c>
      <c r="B249" s="38" t="s">
        <v>36</v>
      </c>
      <c r="C249" s="38" t="s">
        <v>31</v>
      </c>
      <c r="D249" s="66" t="s">
        <v>638</v>
      </c>
      <c r="E249" s="40" t="s">
        <v>837</v>
      </c>
      <c r="F249" s="41" t="s">
        <v>838</v>
      </c>
      <c r="G249" s="41" t="s">
        <v>839</v>
      </c>
      <c r="H249" s="49"/>
      <c r="K249" s="29" t="e">
        <f t="shared" si="19"/>
        <v>#REF!</v>
      </c>
      <c r="L249" s="30">
        <v>1</v>
      </c>
      <c r="M249" s="19" t="e">
        <f t="shared" si="57"/>
        <v>#REF!</v>
      </c>
      <c r="N249" s="29">
        <v>9</v>
      </c>
      <c r="O249" s="19" t="e">
        <f t="shared" si="55"/>
        <v>#REF!</v>
      </c>
      <c r="P249" s="30">
        <v>14</v>
      </c>
      <c r="Q249" s="19" t="str">
        <f>IF(LEN(E249)-LEN(SUBSTITUTE(E249," ",""))=1,LEFT(E249,FIND(" ",E249)-1),Q251)</f>
        <v>Calidris</v>
      </c>
      <c r="R249" s="19" t="e">
        <f t="shared" si="59"/>
        <v>#REF!</v>
      </c>
      <c r="S249" s="30">
        <v>70</v>
      </c>
      <c r="T249" s="19" t="str">
        <f t="shared" si="20"/>
        <v>Calidris ruficollis</v>
      </c>
      <c r="U249" s="29" t="s">
        <v>837</v>
      </c>
      <c r="V249" s="19" t="e">
        <f t="array" aca="1" ref="V249" ca="1">_xludf.XLOOKUP(U249,#REF!,#REF!)</f>
        <v>#NAME?</v>
      </c>
      <c r="W249" s="29">
        <v>4161</v>
      </c>
      <c r="X249" s="3" t="str">
        <f t="shared" si="56"/>
        <v/>
      </c>
      <c r="Y249" s="2" t="e">
        <f t="shared" si="21"/>
        <v>#REF!</v>
      </c>
      <c r="Z249" s="2" t="e">
        <f t="shared" si="22"/>
        <v>#REF!</v>
      </c>
      <c r="AA249" s="2" t="e">
        <f t="shared" si="23"/>
        <v>#REF!</v>
      </c>
      <c r="AB249" s="20" t="str">
        <f t="shared" si="24"/>
        <v>Red-necked Stint</v>
      </c>
      <c r="AC249" s="2" t="e">
        <f t="array" ref="AC249">IF(K249="3_art",IF(AB249=_xludf.XLOOKUP(W249,#REF!,#REF!),"",_xludf.XLOOKUP(W249,#REF!,#REF!)),IF(K249="2_familj",IF(AB249=_xludf.XLOOKUP(W249,#REF!,#REF!),"",_xludf.XLOOKUP(W249,#REF!,#REF!)),""))</f>
        <v>#REF!</v>
      </c>
    </row>
    <row r="250" spans="1:29" ht="13.5" customHeight="1">
      <c r="A250" s="37"/>
      <c r="B250" s="38" t="s">
        <v>36</v>
      </c>
      <c r="C250" s="38" t="s">
        <v>37</v>
      </c>
      <c r="D250" s="48"/>
      <c r="E250" s="40" t="s">
        <v>840</v>
      </c>
      <c r="F250" s="41" t="s">
        <v>841</v>
      </c>
      <c r="G250" s="41" t="s">
        <v>842</v>
      </c>
      <c r="H250" s="49"/>
      <c r="K250" s="29" t="e">
        <f t="shared" si="19"/>
        <v>#REF!</v>
      </c>
      <c r="L250" s="30">
        <v>1</v>
      </c>
      <c r="M250" s="19" t="e">
        <f t="shared" si="57"/>
        <v>#REF!</v>
      </c>
      <c r="N250" s="29">
        <v>9</v>
      </c>
      <c r="O250" s="19" t="e">
        <f t="shared" si="55"/>
        <v>#REF!</v>
      </c>
      <c r="P250" s="30">
        <v>14</v>
      </c>
      <c r="Q250" s="19" t="str">
        <f>IF(LEN(E250)-LEN(SUBSTITUTE(E250," ",""))=1,LEFT(E250,FIND(" ",E250)-1),Q248)</f>
        <v>Calidris</v>
      </c>
      <c r="R250" s="19" t="e">
        <f t="shared" si="59"/>
        <v>#REF!</v>
      </c>
      <c r="S250" s="30">
        <v>70</v>
      </c>
      <c r="T250" s="19" t="str">
        <f t="shared" si="20"/>
        <v>Calidris temminckii</v>
      </c>
      <c r="U250" s="29" t="s">
        <v>840</v>
      </c>
      <c r="V250" s="19" t="e">
        <f t="array" aca="1" ref="V250" ca="1">_xludf.XLOOKUP(U250,#REF!,#REF!)</f>
        <v>#NAME?</v>
      </c>
      <c r="W250" s="29">
        <v>4162</v>
      </c>
      <c r="X250" s="3" t="str">
        <f t="shared" si="56"/>
        <v/>
      </c>
      <c r="Y250" s="2" t="e">
        <f t="shared" si="21"/>
        <v>#REF!</v>
      </c>
      <c r="Z250" s="2" t="e">
        <f t="shared" si="22"/>
        <v>#REF!</v>
      </c>
      <c r="AA250" s="2" t="e">
        <f t="shared" si="23"/>
        <v>#REF!</v>
      </c>
      <c r="AB250" s="20" t="str">
        <f t="shared" si="24"/>
        <v>Temminck’s Stint</v>
      </c>
      <c r="AC250" s="2" t="e">
        <f t="array" ref="AC250">IF(K250="3_art",IF(AB250=_xludf.XLOOKUP(W250,#REF!,#REF!),"",_xludf.XLOOKUP(W250,#REF!,#REF!)),IF(K250="2_familj",IF(AB250=_xludf.XLOOKUP(W250,#REF!,#REF!),"",_xludf.XLOOKUP(W250,#REF!,#REF!)),""))</f>
        <v>#REF!</v>
      </c>
    </row>
    <row r="251" spans="1:29" ht="13.5" customHeight="1">
      <c r="A251" s="38" t="s">
        <v>84</v>
      </c>
      <c r="B251" s="38" t="s">
        <v>36</v>
      </c>
      <c r="C251" s="38" t="s">
        <v>31</v>
      </c>
      <c r="D251" s="66" t="s">
        <v>377</v>
      </c>
      <c r="E251" s="40" t="s">
        <v>843</v>
      </c>
      <c r="F251" s="41" t="s">
        <v>844</v>
      </c>
      <c r="G251" s="41" t="s">
        <v>845</v>
      </c>
      <c r="H251" s="49"/>
      <c r="K251" s="29" t="e">
        <f t="shared" si="19"/>
        <v>#REF!</v>
      </c>
      <c r="L251" s="30">
        <v>1</v>
      </c>
      <c r="M251" s="19" t="e">
        <f t="shared" si="57"/>
        <v>#REF!</v>
      </c>
      <c r="N251" s="29">
        <v>9</v>
      </c>
      <c r="O251" s="19" t="e">
        <f t="shared" si="55"/>
        <v>#REF!</v>
      </c>
      <c r="P251" s="30">
        <v>14</v>
      </c>
      <c r="Q251" s="19" t="str">
        <f>IF(LEN(E251)-LEN(SUBSTITUTE(E251," ",""))=1,LEFT(E251,FIND(" ",E251)-1),Q250)</f>
        <v>Calidris</v>
      </c>
      <c r="R251" s="19" t="e">
        <f t="shared" si="59"/>
        <v>#REF!</v>
      </c>
      <c r="S251" s="30">
        <v>70</v>
      </c>
      <c r="T251" s="19" t="str">
        <f t="shared" si="20"/>
        <v>Calidris subminuta</v>
      </c>
      <c r="U251" s="29" t="s">
        <v>843</v>
      </c>
      <c r="V251" s="19" t="e">
        <f t="array" aca="1" ref="V251" ca="1">_xludf.XLOOKUP(U251,#REF!,#REF!)</f>
        <v>#NAME?</v>
      </c>
      <c r="W251" s="29">
        <v>4163</v>
      </c>
      <c r="X251" s="3" t="str">
        <f t="shared" si="56"/>
        <v/>
      </c>
      <c r="Y251" s="2" t="e">
        <f t="shared" si="21"/>
        <v>#REF!</v>
      </c>
      <c r="Z251" s="2" t="e">
        <f t="shared" si="22"/>
        <v>#REF!</v>
      </c>
      <c r="AA251" s="2" t="e">
        <f t="shared" si="23"/>
        <v>#REF!</v>
      </c>
      <c r="AB251" s="20" t="str">
        <f t="shared" si="24"/>
        <v>Long-toed Stint</v>
      </c>
      <c r="AC251" s="2" t="e">
        <f t="array" ref="AC251">IF(K251="3_art",IF(AB251=_xludf.XLOOKUP(W251,#REF!,#REF!),"",_xludf.XLOOKUP(W251,#REF!,#REF!)),IF(K251="2_familj",IF(AB251=_xludf.XLOOKUP(W251,#REF!,#REF!),"",_xludf.XLOOKUP(W251,#REF!,#REF!)),""))</f>
        <v>#REF!</v>
      </c>
    </row>
    <row r="252" spans="1:29" ht="13.5" customHeight="1">
      <c r="A252" s="37"/>
      <c r="B252" s="38" t="s">
        <v>36</v>
      </c>
      <c r="C252" s="38" t="s">
        <v>55</v>
      </c>
      <c r="D252" s="48"/>
      <c r="E252" s="40" t="s">
        <v>846</v>
      </c>
      <c r="F252" s="41" t="s">
        <v>847</v>
      </c>
      <c r="G252" s="41" t="s">
        <v>848</v>
      </c>
      <c r="H252" s="49"/>
      <c r="K252" s="29" t="e">
        <f t="shared" si="19"/>
        <v>#REF!</v>
      </c>
      <c r="L252" s="30">
        <v>1</v>
      </c>
      <c r="M252" s="19" t="e">
        <f t="shared" si="57"/>
        <v>#REF!</v>
      </c>
      <c r="N252" s="29">
        <v>9</v>
      </c>
      <c r="O252" s="19" t="e">
        <f t="shared" si="55"/>
        <v>#REF!</v>
      </c>
      <c r="P252" s="30">
        <v>14</v>
      </c>
      <c r="Q252" s="19" t="str">
        <f>IF(LEN(E252)-LEN(SUBSTITUTE(E252," ",""))=1,LEFT(E252,FIND(" ",E252)-1),Q249)</f>
        <v>Calidris</v>
      </c>
      <c r="R252" s="19" t="e">
        <f t="shared" si="59"/>
        <v>#REF!</v>
      </c>
      <c r="S252" s="30">
        <v>70</v>
      </c>
      <c r="T252" s="19" t="str">
        <f t="shared" si="20"/>
        <v>Calidris subruficollis</v>
      </c>
      <c r="U252" s="29" t="s">
        <v>846</v>
      </c>
      <c r="V252" s="19" t="e">
        <f t="array" aca="1" ref="V252" ca="1">_xludf.XLOOKUP(U252,#REF!,#REF!)</f>
        <v>#NAME?</v>
      </c>
      <c r="W252" s="29">
        <v>4164</v>
      </c>
      <c r="X252" s="3" t="str">
        <f t="shared" si="56"/>
        <v/>
      </c>
      <c r="Y252" s="2" t="e">
        <f t="shared" si="21"/>
        <v>#REF!</v>
      </c>
      <c r="Z252" s="2" t="e">
        <f t="shared" si="22"/>
        <v>#REF!</v>
      </c>
      <c r="AA252" s="2" t="e">
        <f t="shared" si="23"/>
        <v>#REF!</v>
      </c>
      <c r="AB252" s="20" t="str">
        <f t="shared" si="24"/>
        <v>Buff-breasted Sandpiper</v>
      </c>
      <c r="AC252" s="2" t="e">
        <f t="array" ref="AC252">IF(K252="3_art",IF(AB252=_xludf.XLOOKUP(W252,#REF!,#REF!),"",_xludf.XLOOKUP(W252,#REF!,#REF!)),IF(K252="2_familj",IF(AB252=_xludf.XLOOKUP(W252,#REF!,#REF!),"",_xludf.XLOOKUP(W252,#REF!,#REF!)),""))</f>
        <v>#REF!</v>
      </c>
    </row>
    <row r="253" spans="1:29" ht="13.5" customHeight="1">
      <c r="A253" s="37"/>
      <c r="B253" s="37"/>
      <c r="C253" s="37"/>
      <c r="D253" s="48"/>
      <c r="E253" s="40" t="s">
        <v>849</v>
      </c>
      <c r="F253" s="41" t="s">
        <v>850</v>
      </c>
      <c r="G253" s="41" t="s">
        <v>851</v>
      </c>
      <c r="H253" s="49"/>
      <c r="K253" s="29" t="e">
        <f t="shared" si="19"/>
        <v>#REF!</v>
      </c>
      <c r="L253" s="30">
        <v>1</v>
      </c>
      <c r="M253" s="19" t="e">
        <f t="shared" si="57"/>
        <v>#REF!</v>
      </c>
      <c r="N253" s="29">
        <v>9</v>
      </c>
      <c r="O253" s="19" t="e">
        <f t="shared" si="55"/>
        <v>#REF!</v>
      </c>
      <c r="P253" s="30">
        <v>14</v>
      </c>
      <c r="Q253" s="19" t="str">
        <f t="shared" ref="Q253:Q259" si="70">IF(LEN(E253)-LEN(SUBSTITUTE(E253," ",""))=1,LEFT(E253,FIND(" ",E253)-1),Q252)</f>
        <v>Calidris</v>
      </c>
      <c r="R253" s="19" t="e">
        <f t="shared" si="59"/>
        <v>#REF!</v>
      </c>
      <c r="S253" s="30">
        <v>70</v>
      </c>
      <c r="T253" s="19" t="str">
        <f t="shared" si="20"/>
        <v>Calidris alba</v>
      </c>
      <c r="U253" s="29" t="s">
        <v>849</v>
      </c>
      <c r="V253" s="19" t="e">
        <f t="array" aca="1" ref="V253" ca="1">_xludf.XLOOKUP(U253,#REF!,#REF!)</f>
        <v>#NAME?</v>
      </c>
      <c r="W253" s="29">
        <v>4165</v>
      </c>
      <c r="X253" s="3" t="str">
        <f t="shared" si="56"/>
        <v/>
      </c>
      <c r="Y253" s="2" t="e">
        <f t="shared" si="21"/>
        <v>#REF!</v>
      </c>
      <c r="Z253" s="2" t="e">
        <f t="shared" si="22"/>
        <v>#REF!</v>
      </c>
      <c r="AA253" s="2" t="e">
        <f t="shared" si="23"/>
        <v>#REF!</v>
      </c>
      <c r="AB253" s="20" t="str">
        <f t="shared" si="24"/>
        <v>Sanderling</v>
      </c>
      <c r="AC253" s="2" t="e">
        <f t="array" ref="AC253">IF(K253="3_art",IF(AB253=_xludf.XLOOKUP(W253,#REF!,#REF!),"",_xludf.XLOOKUP(W253,#REF!,#REF!)),IF(K253="2_familj",IF(AB253=_xludf.XLOOKUP(W253,#REF!,#REF!),"",_xludf.XLOOKUP(W253,#REF!,#REF!)),""))</f>
        <v>#REF!</v>
      </c>
    </row>
    <row r="254" spans="1:29" ht="13.5" customHeight="1">
      <c r="A254" s="37"/>
      <c r="B254" s="38" t="s">
        <v>36</v>
      </c>
      <c r="C254" s="38" t="s">
        <v>44</v>
      </c>
      <c r="D254" s="51"/>
      <c r="E254" s="44" t="s">
        <v>852</v>
      </c>
      <c r="F254" s="45" t="s">
        <v>853</v>
      </c>
      <c r="G254" s="45" t="s">
        <v>854</v>
      </c>
      <c r="H254" s="60"/>
      <c r="K254" s="29" t="e">
        <f t="shared" si="19"/>
        <v>#REF!</v>
      </c>
      <c r="L254" s="30">
        <v>1</v>
      </c>
      <c r="M254" s="19" t="e">
        <f t="shared" si="57"/>
        <v>#REF!</v>
      </c>
      <c r="N254" s="29">
        <v>9</v>
      </c>
      <c r="O254" s="19" t="e">
        <f t="shared" si="55"/>
        <v>#REF!</v>
      </c>
      <c r="P254" s="30">
        <v>14</v>
      </c>
      <c r="Q254" s="19" t="str">
        <f t="shared" si="70"/>
        <v>Calidris</v>
      </c>
      <c r="R254" s="19" t="e">
        <f t="shared" si="59"/>
        <v>#REF!</v>
      </c>
      <c r="S254" s="30">
        <v>70</v>
      </c>
      <c r="T254" s="19" t="str">
        <f t="shared" si="20"/>
        <v>Calidris alba alba</v>
      </c>
      <c r="U254" s="29" t="s">
        <v>855</v>
      </c>
      <c r="V254" s="19" t="e">
        <f t="array" aca="1" ref="V254" ca="1">_xludf.XLOOKUP(U254,#REF!,#REF!)</f>
        <v>#NAME?</v>
      </c>
      <c r="W254" s="29">
        <v>4166</v>
      </c>
      <c r="X254" s="3" t="str">
        <f t="shared" si="56"/>
        <v/>
      </c>
      <c r="Y254" s="2" t="e">
        <f t="shared" si="21"/>
        <v>#REF!</v>
      </c>
      <c r="Z254" s="2" t="e">
        <f t="shared" si="22"/>
        <v>#REF!</v>
      </c>
      <c r="AA254" s="2" t="e">
        <f t="shared" si="23"/>
        <v>#REF!</v>
      </c>
      <c r="AB254" s="20" t="str">
        <f t="shared" si="24"/>
        <v xml:space="preserve">   Common Sanderling*</v>
      </c>
      <c r="AC254" s="2" t="e">
        <f t="array" ref="AC254">IF(K254="3_art",IF(AB254=_xludf.XLOOKUP(W254,#REF!,#REF!),"",_xludf.XLOOKUP(W254,#REF!,#REF!)),IF(K254="2_familj",IF(AB254=_xludf.XLOOKUP(W254,#REF!,#REF!),"",_xludf.XLOOKUP(W254,#REF!,#REF!)),""))</f>
        <v>#REF!</v>
      </c>
    </row>
    <row r="255" spans="1:29" ht="13.5" customHeight="1">
      <c r="A255" s="37"/>
      <c r="B255" s="37"/>
      <c r="C255" s="37"/>
      <c r="D255" s="48"/>
      <c r="E255" s="40" t="s">
        <v>856</v>
      </c>
      <c r="F255" s="41" t="s">
        <v>857</v>
      </c>
      <c r="G255" s="41" t="s">
        <v>858</v>
      </c>
      <c r="H255" s="49"/>
      <c r="K255" s="29" t="e">
        <f t="shared" si="19"/>
        <v>#REF!</v>
      </c>
      <c r="L255" s="30">
        <v>1</v>
      </c>
      <c r="M255" s="19" t="e">
        <f t="shared" si="57"/>
        <v>#REF!</v>
      </c>
      <c r="N255" s="29">
        <v>9</v>
      </c>
      <c r="O255" s="19" t="e">
        <f t="shared" si="55"/>
        <v>#REF!</v>
      </c>
      <c r="P255" s="30">
        <v>14</v>
      </c>
      <c r="Q255" s="19" t="str">
        <f t="shared" si="70"/>
        <v>Calidris</v>
      </c>
      <c r="R255" s="19" t="e">
        <f t="shared" si="59"/>
        <v>#REF!</v>
      </c>
      <c r="S255" s="30">
        <v>70</v>
      </c>
      <c r="T255" s="19" t="str">
        <f t="shared" si="20"/>
        <v>Calidris alpina</v>
      </c>
      <c r="U255" s="29" t="s">
        <v>856</v>
      </c>
      <c r="V255" s="19" t="e">
        <f t="array" aca="1" ref="V255" ca="1">_xludf.XLOOKUP(U255,#REF!,#REF!)</f>
        <v>#NAME?</v>
      </c>
      <c r="W255" s="29">
        <v>4168</v>
      </c>
      <c r="X255" s="3" t="str">
        <f t="shared" si="56"/>
        <v/>
      </c>
      <c r="Y255" s="2" t="e">
        <f t="shared" si="21"/>
        <v>#REF!</v>
      </c>
      <c r="Z255" s="2" t="e">
        <f t="shared" si="22"/>
        <v>#REF!</v>
      </c>
      <c r="AA255" s="2" t="e">
        <f t="shared" si="23"/>
        <v>#REF!</v>
      </c>
      <c r="AB255" s="20" t="str">
        <f t="shared" si="24"/>
        <v>Dunlin</v>
      </c>
      <c r="AC255" s="2" t="e">
        <f t="array" ref="AC255">IF(K255="3_art",IF(AB255=_xludf.XLOOKUP(W255,#REF!,#REF!),"",_xludf.XLOOKUP(W255,#REF!,#REF!)),IF(K255="2_familj",IF(AB255=_xludf.XLOOKUP(W255,#REF!,#REF!),"",_xludf.XLOOKUP(W255,#REF!,#REF!)),""))</f>
        <v>#REF!</v>
      </c>
    </row>
    <row r="256" spans="1:29" ht="13.5" customHeight="1">
      <c r="A256" s="37"/>
      <c r="B256" s="38" t="s">
        <v>36</v>
      </c>
      <c r="C256" s="38" t="s">
        <v>37</v>
      </c>
      <c r="D256" s="51"/>
      <c r="E256" s="44" t="s">
        <v>859</v>
      </c>
      <c r="F256" s="45" t="s">
        <v>860</v>
      </c>
      <c r="G256" s="45" t="s">
        <v>861</v>
      </c>
      <c r="H256" s="60"/>
      <c r="K256" s="29" t="e">
        <f t="shared" si="19"/>
        <v>#REF!</v>
      </c>
      <c r="L256" s="30">
        <v>1</v>
      </c>
      <c r="M256" s="19" t="e">
        <f t="shared" si="57"/>
        <v>#REF!</v>
      </c>
      <c r="N256" s="29">
        <v>9</v>
      </c>
      <c r="O256" s="19" t="e">
        <f t="shared" si="55"/>
        <v>#REF!</v>
      </c>
      <c r="P256" s="30">
        <v>14</v>
      </c>
      <c r="Q256" s="19" t="str">
        <f t="shared" si="70"/>
        <v>Calidris</v>
      </c>
      <c r="R256" s="19" t="e">
        <f t="shared" si="59"/>
        <v>#REF!</v>
      </c>
      <c r="S256" s="30">
        <v>70</v>
      </c>
      <c r="T256" s="19" t="str">
        <f t="shared" si="20"/>
        <v>Calidris alpina schinzii</v>
      </c>
      <c r="U256" s="29" t="s">
        <v>862</v>
      </c>
      <c r="V256" s="19" t="e">
        <f t="array" aca="1" ref="V256" ca="1">_xludf.XLOOKUP(U256,#REF!,#REF!)</f>
        <v>#NAME?</v>
      </c>
      <c r="W256" s="29">
        <v>4170</v>
      </c>
      <c r="X256" s="3" t="str">
        <f t="shared" si="56"/>
        <v/>
      </c>
      <c r="Y256" s="2" t="e">
        <f t="shared" si="21"/>
        <v>#REF!</v>
      </c>
      <c r="Z256" s="2" t="e">
        <f t="shared" si="22"/>
        <v>#REF!</v>
      </c>
      <c r="AA256" s="2" t="e">
        <f t="shared" si="23"/>
        <v>#REF!</v>
      </c>
      <c r="AB256" s="20" t="str">
        <f t="shared" si="24"/>
        <v xml:space="preserve">   Southern Dunlin</v>
      </c>
      <c r="AC256" s="2" t="e">
        <f t="array" ref="AC256">IF(K256="3_art",IF(AB256=_xludf.XLOOKUP(W256,#REF!,#REF!),"",_xludf.XLOOKUP(W256,#REF!,#REF!)),IF(K256="2_familj",IF(AB256=_xludf.XLOOKUP(W256,#REF!,#REF!),"",_xludf.XLOOKUP(W256,#REF!,#REF!)),""))</f>
        <v>#REF!</v>
      </c>
    </row>
    <row r="257" spans="1:29" ht="13.5" customHeight="1">
      <c r="A257" s="37"/>
      <c r="B257" s="38" t="s">
        <v>36</v>
      </c>
      <c r="C257" s="38" t="s">
        <v>37</v>
      </c>
      <c r="D257" s="51"/>
      <c r="E257" s="44" t="s">
        <v>863</v>
      </c>
      <c r="F257" s="45" t="s">
        <v>864</v>
      </c>
      <c r="G257" s="45" t="s">
        <v>865</v>
      </c>
      <c r="H257" s="60"/>
      <c r="K257" s="29" t="e">
        <f t="shared" si="19"/>
        <v>#REF!</v>
      </c>
      <c r="L257" s="30">
        <v>1</v>
      </c>
      <c r="M257" s="19" t="e">
        <f t="shared" si="57"/>
        <v>#REF!</v>
      </c>
      <c r="N257" s="29">
        <v>9</v>
      </c>
      <c r="O257" s="19" t="e">
        <f t="shared" si="55"/>
        <v>#REF!</v>
      </c>
      <c r="P257" s="30">
        <v>14</v>
      </c>
      <c r="Q257" s="19" t="str">
        <f t="shared" si="70"/>
        <v>Calidris</v>
      </c>
      <c r="R257" s="19" t="e">
        <f t="shared" si="59"/>
        <v>#REF!</v>
      </c>
      <c r="S257" s="30">
        <v>70</v>
      </c>
      <c r="T257" s="19" t="str">
        <f t="shared" si="20"/>
        <v>Calidris alpina alpina</v>
      </c>
      <c r="U257" s="29" t="s">
        <v>866</v>
      </c>
      <c r="V257" s="19" t="e">
        <f t="array" aca="1" ref="V257" ca="1">_xludf.XLOOKUP(U257,#REF!,#REF!)</f>
        <v>#NAME?</v>
      </c>
      <c r="W257" s="29">
        <v>4171</v>
      </c>
      <c r="X257" s="3" t="str">
        <f t="shared" si="56"/>
        <v/>
      </c>
      <c r="Y257" s="2" t="e">
        <f t="shared" si="21"/>
        <v>#REF!</v>
      </c>
      <c r="Z257" s="2" t="e">
        <f t="shared" si="22"/>
        <v>#REF!</v>
      </c>
      <c r="AA257" s="2" t="e">
        <f t="shared" si="23"/>
        <v>#REF!</v>
      </c>
      <c r="AB257" s="20" t="str">
        <f t="shared" si="24"/>
        <v xml:space="preserve">   Northern Dunlin*</v>
      </c>
      <c r="AC257" s="2" t="e">
        <f t="array" ref="AC257">IF(K257="3_art",IF(AB257=_xludf.XLOOKUP(W257,#REF!,#REF!),"",_xludf.XLOOKUP(W257,#REF!,#REF!)),IF(K257="2_familj",IF(AB257=_xludf.XLOOKUP(W257,#REF!,#REF!),"",_xludf.XLOOKUP(W257,#REF!,#REF!)),""))</f>
        <v>#REF!</v>
      </c>
    </row>
    <row r="258" spans="1:29" ht="13.5" customHeight="1">
      <c r="A258" s="37"/>
      <c r="B258" s="38" t="s">
        <v>36</v>
      </c>
      <c r="C258" s="38" t="s">
        <v>37</v>
      </c>
      <c r="D258" s="48"/>
      <c r="E258" s="40" t="s">
        <v>867</v>
      </c>
      <c r="F258" s="41" t="s">
        <v>868</v>
      </c>
      <c r="G258" s="41" t="s">
        <v>869</v>
      </c>
      <c r="H258" s="49"/>
      <c r="K258" s="29" t="e">
        <f t="shared" si="19"/>
        <v>#REF!</v>
      </c>
      <c r="L258" s="30">
        <v>1</v>
      </c>
      <c r="M258" s="19" t="e">
        <f t="shared" si="57"/>
        <v>#REF!</v>
      </c>
      <c r="N258" s="29">
        <v>9</v>
      </c>
      <c r="O258" s="19" t="e">
        <f t="shared" si="55"/>
        <v>#REF!</v>
      </c>
      <c r="P258" s="30">
        <v>14</v>
      </c>
      <c r="Q258" s="19" t="str">
        <f t="shared" si="70"/>
        <v>Calidris</v>
      </c>
      <c r="R258" s="19" t="e">
        <f t="shared" si="59"/>
        <v>#REF!</v>
      </c>
      <c r="S258" s="30">
        <v>70</v>
      </c>
      <c r="T258" s="19" t="str">
        <f t="shared" si="20"/>
        <v>Calidris maritima</v>
      </c>
      <c r="U258" s="29" t="s">
        <v>867</v>
      </c>
      <c r="V258" s="19" t="e">
        <f t="array" aca="1" ref="V258" ca="1">_xludf.XLOOKUP(U258,#REF!,#REF!)</f>
        <v>#NAME?</v>
      </c>
      <c r="W258" s="29">
        <v>4179</v>
      </c>
      <c r="X258" s="3" t="str">
        <f t="shared" si="56"/>
        <v/>
      </c>
      <c r="Y258" s="2" t="e">
        <f t="shared" si="21"/>
        <v>#REF!</v>
      </c>
      <c r="Z258" s="2" t="e">
        <f t="shared" si="22"/>
        <v>#REF!</v>
      </c>
      <c r="AA258" s="2" t="e">
        <f t="shared" si="23"/>
        <v>#REF!</v>
      </c>
      <c r="AB258" s="20" t="str">
        <f t="shared" si="24"/>
        <v>Purple Sandpiper</v>
      </c>
      <c r="AC258" s="2" t="e">
        <f t="array" ref="AC258">IF(K258="3_art",IF(AB258=_xludf.XLOOKUP(W258,#REF!,#REF!),"",_xludf.XLOOKUP(W258,#REF!,#REF!)),IF(K258="2_familj",IF(AB258=_xludf.XLOOKUP(W258,#REF!,#REF!),"",_xludf.XLOOKUP(W258,#REF!,#REF!)),""))</f>
        <v>#REF!</v>
      </c>
    </row>
    <row r="259" spans="1:29" ht="13.5" customHeight="1">
      <c r="A259" s="38" t="s">
        <v>84</v>
      </c>
      <c r="B259" s="38" t="s">
        <v>36</v>
      </c>
      <c r="C259" s="38" t="s">
        <v>31</v>
      </c>
      <c r="D259" s="66" t="s">
        <v>638</v>
      </c>
      <c r="E259" s="40" t="s">
        <v>870</v>
      </c>
      <c r="F259" s="41" t="s">
        <v>871</v>
      </c>
      <c r="G259" s="41" t="s">
        <v>872</v>
      </c>
      <c r="H259" s="49"/>
      <c r="K259" s="29" t="e">
        <f t="shared" si="19"/>
        <v>#REF!</v>
      </c>
      <c r="L259" s="30">
        <v>1</v>
      </c>
      <c r="M259" s="19" t="e">
        <f t="shared" si="57"/>
        <v>#REF!</v>
      </c>
      <c r="N259" s="29">
        <v>9</v>
      </c>
      <c r="O259" s="19" t="e">
        <f t="shared" si="55"/>
        <v>#REF!</v>
      </c>
      <c r="P259" s="30">
        <v>14</v>
      </c>
      <c r="Q259" s="19" t="str">
        <f t="shared" si="70"/>
        <v>Calidris</v>
      </c>
      <c r="R259" s="19" t="e">
        <f t="shared" si="59"/>
        <v>#REF!</v>
      </c>
      <c r="S259" s="30">
        <v>70</v>
      </c>
      <c r="T259" s="19" t="str">
        <f t="shared" si="20"/>
        <v>Calidris bairdii</v>
      </c>
      <c r="U259" s="29" t="s">
        <v>870</v>
      </c>
      <c r="V259" s="19" t="e">
        <f t="array" aca="1" ref="V259" ca="1">_xludf.XLOOKUP(U259,#REF!,#REF!)</f>
        <v>#NAME?</v>
      </c>
      <c r="W259" s="29">
        <v>4185</v>
      </c>
      <c r="X259" s="3" t="str">
        <f t="shared" si="56"/>
        <v/>
      </c>
      <c r="Y259" s="2" t="e">
        <f t="shared" si="21"/>
        <v>#REF!</v>
      </c>
      <c r="Z259" s="2" t="e">
        <f t="shared" si="22"/>
        <v>#REF!</v>
      </c>
      <c r="AA259" s="2" t="e">
        <f t="shared" si="23"/>
        <v>#REF!</v>
      </c>
      <c r="AB259" s="20" t="str">
        <f t="shared" si="24"/>
        <v>Baird’s Sandpiper</v>
      </c>
      <c r="AC259" s="2" t="e">
        <f t="array" ref="AC259">IF(K259="3_art",IF(AB259=_xludf.XLOOKUP(W259,#REF!,#REF!),"",_xludf.XLOOKUP(W259,#REF!,#REF!)),IF(K259="2_familj",IF(AB259=_xludf.XLOOKUP(W259,#REF!,#REF!),"",_xludf.XLOOKUP(W259,#REF!,#REF!)),""))</f>
        <v>#REF!</v>
      </c>
    </row>
    <row r="260" spans="1:29" ht="13.5" customHeight="1">
      <c r="A260" s="37"/>
      <c r="B260" s="38" t="s">
        <v>36</v>
      </c>
      <c r="C260" s="38" t="s">
        <v>55</v>
      </c>
      <c r="D260" s="48"/>
      <c r="E260" s="40" t="s">
        <v>873</v>
      </c>
      <c r="F260" s="41" t="s">
        <v>874</v>
      </c>
      <c r="G260" s="41" t="s">
        <v>875</v>
      </c>
      <c r="H260" s="49"/>
      <c r="K260" s="29" t="e">
        <f t="shared" si="19"/>
        <v>#REF!</v>
      </c>
      <c r="L260" s="30">
        <v>1</v>
      </c>
      <c r="M260" s="19" t="e">
        <f t="shared" si="57"/>
        <v>#REF!</v>
      </c>
      <c r="N260" s="29">
        <v>9</v>
      </c>
      <c r="O260" s="19" t="e">
        <f t="shared" si="55"/>
        <v>#REF!</v>
      </c>
      <c r="P260" s="30">
        <v>14</v>
      </c>
      <c r="Q260" s="19" t="str">
        <f>IF(LEN(E260)-LEN(SUBSTITUTE(E260," ",""))=1,LEFT(E260,FIND(" ",E260)-1),Q264)</f>
        <v>Calidris</v>
      </c>
      <c r="R260" s="19" t="e">
        <f t="shared" si="59"/>
        <v>#REF!</v>
      </c>
      <c r="S260" s="30">
        <v>70</v>
      </c>
      <c r="T260" s="19" t="str">
        <f t="shared" si="20"/>
        <v>Calidris melanotos</v>
      </c>
      <c r="U260" s="29" t="s">
        <v>873</v>
      </c>
      <c r="V260" s="19" t="e">
        <f t="array" aca="1" ref="V260" ca="1">_xludf.XLOOKUP(U260,#REF!,#REF!)</f>
        <v>#NAME?</v>
      </c>
      <c r="W260" s="29">
        <v>4186</v>
      </c>
      <c r="X260" s="3" t="str">
        <f t="shared" si="56"/>
        <v/>
      </c>
      <c r="Y260" s="2" t="e">
        <f t="shared" si="21"/>
        <v>#REF!</v>
      </c>
      <c r="Z260" s="2" t="e">
        <f t="shared" si="22"/>
        <v>#REF!</v>
      </c>
      <c r="AA260" s="2" t="e">
        <f t="shared" si="23"/>
        <v>#REF!</v>
      </c>
      <c r="AB260" s="20" t="str">
        <f t="shared" si="24"/>
        <v>Pectoral Sandpiper</v>
      </c>
      <c r="AC260" s="2" t="e">
        <f t="array" ref="AC260">IF(K260="3_art",IF(AB260=_xludf.XLOOKUP(W260,#REF!,#REF!),"",_xludf.XLOOKUP(W260,#REF!,#REF!)),IF(K260="2_familj",IF(AB260=_xludf.XLOOKUP(W260,#REF!,#REF!),"",_xludf.XLOOKUP(W260,#REF!,#REF!)),""))</f>
        <v>#REF!</v>
      </c>
    </row>
    <row r="261" spans="1:29" ht="13.5" customHeight="1">
      <c r="A261" s="38" t="s">
        <v>84</v>
      </c>
      <c r="B261" s="38" t="s">
        <v>36</v>
      </c>
      <c r="C261" s="38" t="s">
        <v>31</v>
      </c>
      <c r="D261" s="66" t="s">
        <v>446</v>
      </c>
      <c r="E261" s="40" t="s">
        <v>876</v>
      </c>
      <c r="F261" s="41" t="s">
        <v>877</v>
      </c>
      <c r="G261" s="41" t="s">
        <v>878</v>
      </c>
      <c r="H261" s="49"/>
      <c r="K261" s="29" t="e">
        <f t="shared" si="19"/>
        <v>#REF!</v>
      </c>
      <c r="L261" s="30">
        <v>1</v>
      </c>
      <c r="M261" s="19" t="e">
        <f t="shared" si="57"/>
        <v>#REF!</v>
      </c>
      <c r="N261" s="29">
        <v>9</v>
      </c>
      <c r="O261" s="19" t="e">
        <f t="shared" si="55"/>
        <v>#REF!</v>
      </c>
      <c r="P261" s="30">
        <v>14</v>
      </c>
      <c r="Q261" s="19" t="str">
        <f>IF(LEN(E261)-LEN(SUBSTITUTE(E261," ",""))=1,LEFT(E261,FIND(" ",E261)-1),Q262)</f>
        <v>Calidris</v>
      </c>
      <c r="R261" s="19" t="e">
        <f t="shared" si="59"/>
        <v>#REF!</v>
      </c>
      <c r="S261" s="30">
        <v>70</v>
      </c>
      <c r="T261" s="19" t="str">
        <f t="shared" si="20"/>
        <v>Calidris pusilla</v>
      </c>
      <c r="U261" s="29" t="s">
        <v>876</v>
      </c>
      <c r="V261" s="19" t="e">
        <f t="array" aca="1" ref="V261" ca="1">_xludf.XLOOKUP(U261,#REF!,#REF!)</f>
        <v>#NAME?</v>
      </c>
      <c r="W261" s="29">
        <v>4187</v>
      </c>
      <c r="X261" s="3" t="str">
        <f t="shared" si="56"/>
        <v/>
      </c>
      <c r="Y261" s="2" t="e">
        <f t="shared" si="21"/>
        <v>#REF!</v>
      </c>
      <c r="Z261" s="2" t="e">
        <f t="shared" si="22"/>
        <v>#REF!</v>
      </c>
      <c r="AA261" s="2" t="e">
        <f t="shared" si="23"/>
        <v>#REF!</v>
      </c>
      <c r="AB261" s="20" t="str">
        <f t="shared" si="24"/>
        <v>Semipalmated Sandpiper</v>
      </c>
      <c r="AC261" s="2" t="e">
        <f t="array" ref="AC261">IF(K261="3_art",IF(AB261=_xludf.XLOOKUP(W261,#REF!,#REF!),"",_xludf.XLOOKUP(W261,#REF!,#REF!)),IF(K261="2_familj",IF(AB261=_xludf.XLOOKUP(W261,#REF!,#REF!),"",_xludf.XLOOKUP(W261,#REF!,#REF!)),""))</f>
        <v>#REF!</v>
      </c>
    </row>
    <row r="262" spans="1:29" ht="13.5" customHeight="1">
      <c r="A262" s="38" t="s">
        <v>84</v>
      </c>
      <c r="B262" s="38" t="s">
        <v>36</v>
      </c>
      <c r="C262" s="38" t="s">
        <v>31</v>
      </c>
      <c r="D262" s="66" t="s">
        <v>165</v>
      </c>
      <c r="E262" s="40" t="s">
        <v>879</v>
      </c>
      <c r="F262" s="41" t="s">
        <v>880</v>
      </c>
      <c r="G262" s="41" t="s">
        <v>881</v>
      </c>
      <c r="H262" s="49"/>
      <c r="K262" s="29" t="e">
        <f t="shared" si="19"/>
        <v>#REF!</v>
      </c>
      <c r="L262" s="30">
        <v>1</v>
      </c>
      <c r="M262" s="19" t="e">
        <f t="shared" si="57"/>
        <v>#REF!</v>
      </c>
      <c r="N262" s="29">
        <v>9</v>
      </c>
      <c r="O262" s="19" t="e">
        <f t="shared" si="55"/>
        <v>#REF!</v>
      </c>
      <c r="P262" s="30">
        <v>14</v>
      </c>
      <c r="Q262" s="19" t="str">
        <f>IF(LEN(E262)-LEN(SUBSTITUTE(E262," ",""))=1,LEFT(E262,FIND(" ",E262)-1),Q260)</f>
        <v>Calidris</v>
      </c>
      <c r="R262" s="19" t="e">
        <f t="shared" si="59"/>
        <v>#REF!</v>
      </c>
      <c r="S262" s="30">
        <v>70</v>
      </c>
      <c r="T262" s="19" t="str">
        <f t="shared" si="20"/>
        <v>Calidris mauri</v>
      </c>
      <c r="U262" s="29" t="s">
        <v>879</v>
      </c>
      <c r="V262" s="19" t="e">
        <f t="array" aca="1" ref="V262" ca="1">_xludf.XLOOKUP(U262,#REF!,#REF!)</f>
        <v>#NAME?</v>
      </c>
      <c r="W262" s="29">
        <v>4188</v>
      </c>
      <c r="X262" s="3" t="str">
        <f t="shared" si="56"/>
        <v/>
      </c>
      <c r="Y262" s="2" t="e">
        <f t="shared" si="21"/>
        <v>#REF!</v>
      </c>
      <c r="Z262" s="2" t="e">
        <f t="shared" si="22"/>
        <v>#REF!</v>
      </c>
      <c r="AA262" s="2" t="e">
        <f t="shared" si="23"/>
        <v>#REF!</v>
      </c>
      <c r="AB262" s="20" t="str">
        <f t="shared" si="24"/>
        <v>Western Sandpiper</v>
      </c>
      <c r="AC262" s="2" t="e">
        <f t="array" ref="AC262">IF(K262="3_art",IF(AB262=_xludf.XLOOKUP(W262,#REF!,#REF!),"",_xludf.XLOOKUP(W262,#REF!,#REF!)),IF(K262="2_familj",IF(AB262=_xludf.XLOOKUP(W262,#REF!,#REF!),"",_xludf.XLOOKUP(W262,#REF!,#REF!)),""))</f>
        <v>#REF!</v>
      </c>
    </row>
    <row r="263" spans="1:29" ht="13.5" customHeight="1">
      <c r="A263" s="37"/>
      <c r="B263" s="38" t="s">
        <v>36</v>
      </c>
      <c r="C263" s="38" t="s">
        <v>44</v>
      </c>
      <c r="D263" s="48"/>
      <c r="E263" s="40" t="s">
        <v>882</v>
      </c>
      <c r="F263" s="41" t="s">
        <v>883</v>
      </c>
      <c r="G263" s="41" t="s">
        <v>884</v>
      </c>
      <c r="H263" s="49"/>
      <c r="K263" s="29" t="e">
        <f t="shared" si="19"/>
        <v>#REF!</v>
      </c>
      <c r="L263" s="30">
        <v>1</v>
      </c>
      <c r="M263" s="19" t="e">
        <f t="shared" si="57"/>
        <v>#REF!</v>
      </c>
      <c r="N263" s="29">
        <v>9</v>
      </c>
      <c r="O263" s="19" t="e">
        <f t="shared" si="55"/>
        <v>#REF!</v>
      </c>
      <c r="P263" s="30">
        <v>14</v>
      </c>
      <c r="Q263" s="19" t="str">
        <f>IF(LEN(E263)-LEN(SUBSTITUTE(E263," ",""))=1,LEFT(E263,FIND(" ",E263)-1),Q259)</f>
        <v>Calidris</v>
      </c>
      <c r="R263" s="19" t="e">
        <f t="shared" si="59"/>
        <v>#REF!</v>
      </c>
      <c r="S263" s="30">
        <v>70</v>
      </c>
      <c r="T263" s="19" t="str">
        <f t="shared" si="20"/>
        <v>Calidris minuta</v>
      </c>
      <c r="U263" s="29" t="s">
        <v>882</v>
      </c>
      <c r="V263" s="19" t="e">
        <f t="array" aca="1" ref="V263" ca="1">_xludf.XLOOKUP(U263,#REF!,#REF!)</f>
        <v>#NAME?</v>
      </c>
      <c r="W263" s="29">
        <v>4189</v>
      </c>
      <c r="X263" s="3" t="str">
        <f t="shared" si="56"/>
        <v/>
      </c>
      <c r="Y263" s="2" t="e">
        <f t="shared" si="21"/>
        <v>#REF!</v>
      </c>
      <c r="Z263" s="2" t="e">
        <f t="shared" si="22"/>
        <v>#REF!</v>
      </c>
      <c r="AA263" s="2" t="e">
        <f t="shared" si="23"/>
        <v>#REF!</v>
      </c>
      <c r="AB263" s="20" t="str">
        <f t="shared" si="24"/>
        <v>Little Stint</v>
      </c>
      <c r="AC263" s="2" t="e">
        <f t="array" ref="AC263">IF(K263="3_art",IF(AB263=_xludf.XLOOKUP(W263,#REF!,#REF!),"",_xludf.XLOOKUP(W263,#REF!,#REF!)),IF(K263="2_familj",IF(AB263=_xludf.XLOOKUP(W263,#REF!,#REF!),"",_xludf.XLOOKUP(W263,#REF!,#REF!)),""))</f>
        <v>#REF!</v>
      </c>
    </row>
    <row r="264" spans="1:29" ht="13.5" customHeight="1">
      <c r="A264" s="38" t="s">
        <v>84</v>
      </c>
      <c r="B264" s="38" t="s">
        <v>36</v>
      </c>
      <c r="C264" s="38" t="s">
        <v>31</v>
      </c>
      <c r="D264" s="48">
        <v>1</v>
      </c>
      <c r="E264" s="86" t="s">
        <v>885</v>
      </c>
      <c r="F264" s="82" t="s">
        <v>886</v>
      </c>
      <c r="G264" s="82" t="s">
        <v>887</v>
      </c>
      <c r="H264" s="41"/>
      <c r="K264" s="29" t="e">
        <f t="shared" si="19"/>
        <v>#REF!</v>
      </c>
      <c r="L264" s="30">
        <v>1</v>
      </c>
      <c r="M264" s="19" t="e">
        <f t="shared" si="57"/>
        <v>#REF!</v>
      </c>
      <c r="N264" s="29">
        <v>9</v>
      </c>
      <c r="O264" s="19" t="e">
        <f t="shared" si="55"/>
        <v>#REF!</v>
      </c>
      <c r="P264" s="30">
        <v>14</v>
      </c>
      <c r="Q264" s="19" t="str">
        <f>IF(LEN(E264)-LEN(SUBSTITUTE(E264," ",""))=1,LEFT(E264,FIND(" ",E264)-1),Q265)</f>
        <v>Calidris</v>
      </c>
      <c r="R264" s="19" t="e">
        <f t="shared" si="59"/>
        <v>#REF!</v>
      </c>
      <c r="S264" s="30">
        <v>70</v>
      </c>
      <c r="T264" s="19" t="str">
        <f t="shared" si="20"/>
        <v>Calidris minutilla</v>
      </c>
      <c r="U264" s="29" t="s">
        <v>885</v>
      </c>
      <c r="V264" s="19" t="e">
        <f t="array" aca="1" ref="V264" ca="1">_xludf.XLOOKUP(U264,#REF!,#REF!)</f>
        <v>#NAME?</v>
      </c>
      <c r="W264" s="29">
        <v>4190</v>
      </c>
      <c r="X264" s="3" t="str">
        <f t="shared" si="56"/>
        <v/>
      </c>
      <c r="Y264" s="2" t="e">
        <f t="shared" si="21"/>
        <v>#REF!</v>
      </c>
      <c r="Z264" s="2" t="e">
        <f t="shared" si="22"/>
        <v>#REF!</v>
      </c>
      <c r="AA264" s="2" t="e">
        <f t="shared" si="23"/>
        <v>#REF!</v>
      </c>
      <c r="AB264" s="20" t="str">
        <f t="shared" si="24"/>
        <v>Least Sandpiper</v>
      </c>
      <c r="AC264" s="2" t="e">
        <f t="array" ref="AC264">IF(K264="3_art",IF(AB264=_xludf.XLOOKUP(W264,#REF!,#REF!),"",_xludf.XLOOKUP(W264,#REF!,#REF!)),IF(K264="2_familj",IF(AB264=_xludf.XLOOKUP(W264,#REF!,#REF!),"",_xludf.XLOOKUP(W264,#REF!,#REF!)),""))</f>
        <v>#REF!</v>
      </c>
    </row>
    <row r="265" spans="1:29" ht="13.5" customHeight="1">
      <c r="A265" s="38" t="s">
        <v>84</v>
      </c>
      <c r="B265" s="38" t="s">
        <v>36</v>
      </c>
      <c r="C265" s="38" t="s">
        <v>31</v>
      </c>
      <c r="D265" s="66" t="s">
        <v>888</v>
      </c>
      <c r="E265" s="40" t="s">
        <v>889</v>
      </c>
      <c r="F265" s="41" t="s">
        <v>890</v>
      </c>
      <c r="G265" s="41" t="s">
        <v>891</v>
      </c>
      <c r="H265" s="49"/>
      <c r="K265" s="29" t="e">
        <f t="shared" si="19"/>
        <v>#REF!</v>
      </c>
      <c r="L265" s="30">
        <v>1</v>
      </c>
      <c r="M265" s="19" t="e">
        <f t="shared" si="57"/>
        <v>#REF!</v>
      </c>
      <c r="N265" s="29">
        <v>9</v>
      </c>
      <c r="O265" s="19" t="e">
        <f t="shared" si="55"/>
        <v>#REF!</v>
      </c>
      <c r="P265" s="30">
        <v>14</v>
      </c>
      <c r="Q265" s="19" t="str">
        <f>IF(LEN(E265)-LEN(SUBSTITUTE(E265," ",""))=1,LEFT(E265,FIND(" ",E265)-1),Q263)</f>
        <v>Calidris</v>
      </c>
      <c r="R265" s="19" t="e">
        <f t="shared" si="59"/>
        <v>#REF!</v>
      </c>
      <c r="S265" s="30">
        <v>70</v>
      </c>
      <c r="T265" s="19" t="str">
        <f t="shared" si="20"/>
        <v>Calidris fuscicollis</v>
      </c>
      <c r="U265" s="29" t="s">
        <v>889</v>
      </c>
      <c r="V265" s="19" t="e">
        <f t="array" aca="1" ref="V265" ca="1">_xludf.XLOOKUP(U265,#REF!,#REF!)</f>
        <v>#NAME?</v>
      </c>
      <c r="W265" s="29">
        <v>4191</v>
      </c>
      <c r="X265" s="3" t="str">
        <f t="shared" si="56"/>
        <v/>
      </c>
      <c r="Y265" s="2" t="e">
        <f t="shared" si="21"/>
        <v>#REF!</v>
      </c>
      <c r="Z265" s="2" t="e">
        <f t="shared" si="22"/>
        <v>#REF!</v>
      </c>
      <c r="AA265" s="2" t="e">
        <f t="shared" si="23"/>
        <v>#REF!</v>
      </c>
      <c r="AB265" s="20" t="str">
        <f t="shared" si="24"/>
        <v>White-rumped Sandpiper</v>
      </c>
      <c r="AC265" s="2" t="e">
        <f t="array" ref="AC265">IF(K265="3_art",IF(AB265=_xludf.XLOOKUP(W265,#REF!,#REF!),"",_xludf.XLOOKUP(W265,#REF!,#REF!)),IF(K265="2_familj",IF(AB265=_xludf.XLOOKUP(W265,#REF!,#REF!),"",_xludf.XLOOKUP(W265,#REF!,#REF!)),""))</f>
        <v>#REF!</v>
      </c>
    </row>
    <row r="266" spans="1:29" ht="13.5" customHeight="1">
      <c r="A266" s="33"/>
      <c r="B266" s="33"/>
      <c r="C266" s="33"/>
      <c r="D266" s="34" t="s">
        <v>21</v>
      </c>
      <c r="E266" s="35" t="s">
        <v>892</v>
      </c>
      <c r="F266" s="36" t="s">
        <v>893</v>
      </c>
      <c r="G266" s="36" t="s">
        <v>894</v>
      </c>
      <c r="H266" s="36"/>
      <c r="K266" s="29" t="e">
        <f t="shared" si="19"/>
        <v>#REF!</v>
      </c>
      <c r="L266" s="30">
        <v>1</v>
      </c>
      <c r="M266" s="19" t="e">
        <f t="shared" si="57"/>
        <v>#REF!</v>
      </c>
      <c r="N266" s="29">
        <v>9</v>
      </c>
      <c r="O266" s="19" t="e">
        <f t="shared" si="55"/>
        <v>#REF!</v>
      </c>
      <c r="P266" s="30">
        <v>15</v>
      </c>
      <c r="Q266" s="19" t="str">
        <f>IF(LEN(E266)-LEN(SUBSTITUTE(E266," ",""))=1,LEFT(E266,FIND(" ",E266)-1),Q261)</f>
        <v>Calidris</v>
      </c>
      <c r="R266" s="19" t="e">
        <f t="shared" si="59"/>
        <v>#REF!</v>
      </c>
      <c r="S266" s="30">
        <v>70</v>
      </c>
      <c r="T266" s="19" t="str">
        <f t="shared" si="20"/>
        <v>Glareolidae</v>
      </c>
      <c r="U266" s="29" t="s">
        <v>892</v>
      </c>
      <c r="V266" s="19" t="e">
        <f t="array" aca="1" ref="V266" ca="1">_xludf.XLOOKUP(U266,#REF!,#REF!)</f>
        <v>#NAME?</v>
      </c>
      <c r="W266" s="29">
        <v>4261</v>
      </c>
      <c r="X266" s="3" t="str">
        <f t="shared" si="56"/>
        <v/>
      </c>
      <c r="Y266" s="2" t="e">
        <f t="shared" si="21"/>
        <v>#REF!</v>
      </c>
      <c r="Z266" s="20" t="e">
        <f t="shared" si="22"/>
        <v>#REF!</v>
      </c>
      <c r="AA266" s="2" t="e">
        <f t="shared" si="23"/>
        <v>#REF!</v>
      </c>
      <c r="AB266" s="20" t="str">
        <f t="shared" si="24"/>
        <v>Coursers and Pratincoles</v>
      </c>
      <c r="AC266" s="2" t="e">
        <f t="array" ref="AC266">IF(K266="3_art",IF(AB266=_xludf.XLOOKUP(W266,#REF!,#REF!),"",_xludf.XLOOKUP(W266,#REF!,#REF!)),IF(K266="2_familj",IF(AB266=_xludf.XLOOKUP(W266,#REF!,#REF!),"",_xludf.XLOOKUP(W266,#REF!,#REF!)),""))</f>
        <v>#REF!</v>
      </c>
    </row>
    <row r="267" spans="1:29" ht="13.5" customHeight="1">
      <c r="A267" s="38" t="s">
        <v>84</v>
      </c>
      <c r="B267" s="38" t="s">
        <v>164</v>
      </c>
      <c r="C267" s="38" t="s">
        <v>31</v>
      </c>
      <c r="D267" s="66" t="s">
        <v>165</v>
      </c>
      <c r="E267" s="40" t="s">
        <v>895</v>
      </c>
      <c r="F267" s="41" t="s">
        <v>896</v>
      </c>
      <c r="G267" s="41" t="s">
        <v>897</v>
      </c>
      <c r="H267" s="41" t="s">
        <v>343</v>
      </c>
      <c r="K267" s="29" t="e">
        <f t="shared" si="19"/>
        <v>#REF!</v>
      </c>
      <c r="L267" s="30">
        <v>1</v>
      </c>
      <c r="M267" s="19" t="e">
        <f t="shared" si="57"/>
        <v>#REF!</v>
      </c>
      <c r="N267" s="29">
        <v>9</v>
      </c>
      <c r="O267" s="19" t="e">
        <f t="shared" si="55"/>
        <v>#REF!</v>
      </c>
      <c r="P267" s="30">
        <v>15</v>
      </c>
      <c r="Q267" s="19" t="str">
        <f>IF(LEN(E267)-LEN(SUBSTITUTE(E267," ",""))=1,LEFT(E267,FIND(" ",E267)-1),Q266)</f>
        <v>Cursorius</v>
      </c>
      <c r="R267" s="19" t="e">
        <f t="shared" si="59"/>
        <v>#REF!</v>
      </c>
      <c r="S267" s="30">
        <v>71</v>
      </c>
      <c r="T267" s="19" t="str">
        <f t="shared" si="20"/>
        <v>Cursorius cursor</v>
      </c>
      <c r="U267" s="29" t="s">
        <v>895</v>
      </c>
      <c r="V267" s="19" t="e">
        <f t="array" aca="1" ref="V267" ca="1">_xludf.XLOOKUP(U267,#REF!,#REF!)</f>
        <v>#NAME?</v>
      </c>
      <c r="W267" s="29">
        <v>4287</v>
      </c>
      <c r="X267" s="3" t="str">
        <f t="shared" si="56"/>
        <v/>
      </c>
      <c r="Y267" s="2" t="e">
        <f t="shared" si="21"/>
        <v>#REF!</v>
      </c>
      <c r="Z267" s="2" t="e">
        <f t="shared" si="22"/>
        <v>#REF!</v>
      </c>
      <c r="AA267" s="2" t="e">
        <f t="shared" si="23"/>
        <v>#REF!</v>
      </c>
      <c r="AB267" s="20" t="str">
        <f t="shared" si="24"/>
        <v>Cream-colored Courser</v>
      </c>
      <c r="AC267" s="2" t="e">
        <f t="array" ref="AC267">IF(K267="3_art",IF(AB267=_xludf.XLOOKUP(W267,#REF!,#REF!),"",_xludf.XLOOKUP(W267,#REF!,#REF!)),IF(K267="2_familj",IF(AB267=_xludf.XLOOKUP(W267,#REF!,#REF!),"",_xludf.XLOOKUP(W267,#REF!,#REF!)),""))</f>
        <v>#REF!</v>
      </c>
    </row>
    <row r="268" spans="1:29" ht="13.5" customHeight="1">
      <c r="A268" s="38" t="s">
        <v>84</v>
      </c>
      <c r="B268" s="38" t="s">
        <v>36</v>
      </c>
      <c r="C268" s="38" t="s">
        <v>31</v>
      </c>
      <c r="D268" s="66" t="s">
        <v>165</v>
      </c>
      <c r="E268" s="40" t="s">
        <v>898</v>
      </c>
      <c r="F268" s="41" t="s">
        <v>899</v>
      </c>
      <c r="G268" s="41" t="s">
        <v>900</v>
      </c>
      <c r="H268" s="49"/>
      <c r="K268" s="29" t="e">
        <f t="shared" si="19"/>
        <v>#REF!</v>
      </c>
      <c r="L268" s="30">
        <v>1</v>
      </c>
      <c r="M268" s="19" t="e">
        <f t="shared" si="57"/>
        <v>#REF!</v>
      </c>
      <c r="N268" s="29">
        <v>9</v>
      </c>
      <c r="O268" s="19" t="e">
        <f t="shared" si="55"/>
        <v>#REF!</v>
      </c>
      <c r="P268" s="30">
        <v>15</v>
      </c>
      <c r="Q268" s="19" t="str">
        <f>IF(LEN(E268)-LEN(SUBSTITUTE(E268," ",""))=1,LEFT(E268,FIND(" ",E268)-1),Q269)</f>
        <v>Glareola</v>
      </c>
      <c r="R268" s="19" t="e">
        <f t="shared" si="59"/>
        <v>#REF!</v>
      </c>
      <c r="S268" s="30">
        <v>72</v>
      </c>
      <c r="T268" s="19" t="str">
        <f t="shared" si="20"/>
        <v>Glareola maldivarum</v>
      </c>
      <c r="U268" s="29" t="s">
        <v>898</v>
      </c>
      <c r="V268" s="19" t="e">
        <f t="array" aca="1" ref="V268" ca="1">_xludf.XLOOKUP(U268,#REF!,#REF!)</f>
        <v>#NAME?</v>
      </c>
      <c r="W268" s="29">
        <v>4303</v>
      </c>
      <c r="X268" s="3" t="str">
        <f t="shared" si="56"/>
        <v/>
      </c>
      <c r="Y268" s="2" t="e">
        <f t="shared" si="21"/>
        <v>#REF!</v>
      </c>
      <c r="Z268" s="2" t="e">
        <f t="shared" si="22"/>
        <v>#REF!</v>
      </c>
      <c r="AA268" s="2" t="e">
        <f t="shared" si="23"/>
        <v>#REF!</v>
      </c>
      <c r="AB268" s="20" t="str">
        <f t="shared" si="24"/>
        <v>Oriental Pratincole</v>
      </c>
      <c r="AC268" s="2" t="e">
        <f t="array" ref="AC268">IF(K268="3_art",IF(AB268=_xludf.XLOOKUP(W268,#REF!,#REF!),"",_xludf.XLOOKUP(W268,#REF!,#REF!)),IF(K268="2_familj",IF(AB268=_xludf.XLOOKUP(W268,#REF!,#REF!),"",_xludf.XLOOKUP(W268,#REF!,#REF!)),""))</f>
        <v>#REF!</v>
      </c>
    </row>
    <row r="269" spans="1:29" ht="13.5" customHeight="1">
      <c r="A269" s="38" t="s">
        <v>84</v>
      </c>
      <c r="B269" s="38" t="s">
        <v>36</v>
      </c>
      <c r="C269" s="38" t="s">
        <v>31</v>
      </c>
      <c r="D269" s="62" t="s">
        <v>901</v>
      </c>
      <c r="E269" s="40" t="s">
        <v>902</v>
      </c>
      <c r="F269" s="41" t="s">
        <v>903</v>
      </c>
      <c r="G269" s="41" t="s">
        <v>904</v>
      </c>
      <c r="H269" s="49"/>
      <c r="K269" s="29" t="e">
        <f t="shared" si="19"/>
        <v>#REF!</v>
      </c>
      <c r="L269" s="30">
        <v>1</v>
      </c>
      <c r="M269" s="19" t="e">
        <f t="shared" si="57"/>
        <v>#REF!</v>
      </c>
      <c r="N269" s="29">
        <v>9</v>
      </c>
      <c r="O269" s="19" t="e">
        <f t="shared" si="55"/>
        <v>#REF!</v>
      </c>
      <c r="P269" s="30">
        <v>15</v>
      </c>
      <c r="Q269" s="19" t="str">
        <f>IF(LEN(E269)-LEN(SUBSTITUTE(E269," ",""))=1,LEFT(E269,FIND(" ",E269)-1),Q271)</f>
        <v>Glareola</v>
      </c>
      <c r="R269" s="19" t="e">
        <f t="shared" si="59"/>
        <v>#REF!</v>
      </c>
      <c r="S269" s="30">
        <v>72</v>
      </c>
      <c r="T269" s="19" t="str">
        <f t="shared" si="20"/>
        <v>Glareola nordmanni</v>
      </c>
      <c r="U269" s="29" t="s">
        <v>902</v>
      </c>
      <c r="V269" s="19" t="e">
        <f t="array" aca="1" ref="V269" ca="1">_xludf.XLOOKUP(U269,#REF!,#REF!)</f>
        <v>#NAME?</v>
      </c>
      <c r="W269" s="29">
        <v>4304</v>
      </c>
      <c r="X269" s="3" t="str">
        <f t="shared" si="56"/>
        <v/>
      </c>
      <c r="Y269" s="2" t="e">
        <f t="shared" si="21"/>
        <v>#REF!</v>
      </c>
      <c r="Z269" s="2" t="e">
        <f t="shared" si="22"/>
        <v>#REF!</v>
      </c>
      <c r="AA269" s="2" t="e">
        <f t="shared" si="23"/>
        <v>#REF!</v>
      </c>
      <c r="AB269" s="20" t="str">
        <f t="shared" si="24"/>
        <v>Black-winged Pratincole</v>
      </c>
      <c r="AC269" s="2" t="e">
        <f t="array" ref="AC269">IF(K269="3_art",IF(AB269=_xludf.XLOOKUP(W269,#REF!,#REF!),"",_xludf.XLOOKUP(W269,#REF!,#REF!)),IF(K269="2_familj",IF(AB269=_xludf.XLOOKUP(W269,#REF!,#REF!),"",_xludf.XLOOKUP(W269,#REF!,#REF!)),""))</f>
        <v>#REF!</v>
      </c>
    </row>
    <row r="270" spans="1:29" ht="13.5" customHeight="1">
      <c r="A270" s="38" t="s">
        <v>84</v>
      </c>
      <c r="B270" s="37"/>
      <c r="C270" s="37"/>
      <c r="D270" s="83"/>
      <c r="E270" s="40" t="s">
        <v>905</v>
      </c>
      <c r="F270" s="41" t="s">
        <v>906</v>
      </c>
      <c r="G270" s="41" t="s">
        <v>907</v>
      </c>
      <c r="H270" s="49"/>
      <c r="K270" s="29" t="e">
        <f t="shared" si="19"/>
        <v>#REF!</v>
      </c>
      <c r="L270" s="30">
        <v>1</v>
      </c>
      <c r="M270" s="19" t="e">
        <f t="shared" si="57"/>
        <v>#REF!</v>
      </c>
      <c r="N270" s="29">
        <v>9</v>
      </c>
      <c r="O270" s="19" t="e">
        <f t="shared" si="55"/>
        <v>#REF!</v>
      </c>
      <c r="P270" s="30">
        <v>15</v>
      </c>
      <c r="Q270" s="19" t="str">
        <f>IF(LEN(E270)-LEN(SUBSTITUTE(E270," ",""))=1,LEFT(E270,FIND(" ",E270)-1),Q267)</f>
        <v>Glareola</v>
      </c>
      <c r="R270" s="19" t="e">
        <f t="shared" si="59"/>
        <v>#REF!</v>
      </c>
      <c r="S270" s="30">
        <v>72</v>
      </c>
      <c r="T270" s="19" t="str">
        <f t="shared" si="20"/>
        <v>Glareola pratincola</v>
      </c>
      <c r="U270" s="29" t="s">
        <v>905</v>
      </c>
      <c r="V270" s="19" t="e">
        <f t="array" aca="1" ref="V270" ca="1">_xludf.XLOOKUP(U270,#REF!,#REF!)</f>
        <v>#NAME?</v>
      </c>
      <c r="W270" s="29">
        <v>4305</v>
      </c>
      <c r="X270" s="3" t="str">
        <f t="shared" si="56"/>
        <v/>
      </c>
      <c r="Y270" s="2" t="e">
        <f t="shared" si="21"/>
        <v>#REF!</v>
      </c>
      <c r="Z270" s="2" t="e">
        <f t="shared" si="22"/>
        <v>#REF!</v>
      </c>
      <c r="AA270" s="2" t="e">
        <f t="shared" si="23"/>
        <v>#REF!</v>
      </c>
      <c r="AB270" s="20" t="str">
        <f t="shared" si="24"/>
        <v>Collared Pratincole</v>
      </c>
      <c r="AC270" s="2" t="e">
        <f t="array" ref="AC270">IF(K270="3_art",IF(AB270=_xludf.XLOOKUP(W270,#REF!,#REF!),"",_xludf.XLOOKUP(W270,#REF!,#REF!)),IF(K270="2_familj",IF(AB270=_xludf.XLOOKUP(W270,#REF!,#REF!),"",_xludf.XLOOKUP(W270,#REF!,#REF!)),""))</f>
        <v>#REF!</v>
      </c>
    </row>
    <row r="271" spans="1:29" ht="13.5" customHeight="1">
      <c r="A271" s="37"/>
      <c r="B271" s="38" t="s">
        <v>36</v>
      </c>
      <c r="C271" s="38" t="s">
        <v>31</v>
      </c>
      <c r="D271" s="62" t="s">
        <v>908</v>
      </c>
      <c r="E271" s="44" t="s">
        <v>909</v>
      </c>
      <c r="F271" s="45" t="s">
        <v>910</v>
      </c>
      <c r="G271" s="45" t="s">
        <v>911</v>
      </c>
      <c r="H271" s="60"/>
      <c r="K271" s="29" t="e">
        <f t="shared" si="19"/>
        <v>#REF!</v>
      </c>
      <c r="L271" s="30">
        <v>1</v>
      </c>
      <c r="M271" s="19" t="e">
        <f t="shared" si="57"/>
        <v>#REF!</v>
      </c>
      <c r="N271" s="29">
        <v>9</v>
      </c>
      <c r="O271" s="19" t="e">
        <f t="shared" si="55"/>
        <v>#REF!</v>
      </c>
      <c r="P271" s="30">
        <v>15</v>
      </c>
      <c r="Q271" s="19" t="str">
        <f>IF(LEN(E271)-LEN(SUBSTITUTE(E271," ",""))=1,LEFT(E271,FIND(" ",E271)-1),Q270)</f>
        <v>Glareola</v>
      </c>
      <c r="R271" s="19" t="e">
        <f t="shared" si="59"/>
        <v>#REF!</v>
      </c>
      <c r="S271" s="30">
        <v>72</v>
      </c>
      <c r="T271" s="19" t="str">
        <f t="shared" si="20"/>
        <v>Glareola pratincola pratincola</v>
      </c>
      <c r="U271" s="29" t="s">
        <v>912</v>
      </c>
      <c r="V271" s="19" t="e">
        <f t="array" aca="1" ref="V271" ca="1">_xludf.XLOOKUP(U271,#REF!,#REF!)</f>
        <v>#NAME?</v>
      </c>
      <c r="W271" s="29">
        <v>4306</v>
      </c>
      <c r="X271" s="3" t="str">
        <f t="shared" si="56"/>
        <v/>
      </c>
      <c r="Y271" s="2" t="e">
        <f t="shared" si="21"/>
        <v>#REF!</v>
      </c>
      <c r="Z271" s="2" t="e">
        <f t="shared" si="22"/>
        <v>#REF!</v>
      </c>
      <c r="AA271" s="2" t="e">
        <f t="shared" si="23"/>
        <v>#REF!</v>
      </c>
      <c r="AB271" s="20" t="str">
        <f t="shared" si="24"/>
        <v xml:space="preserve">   Northern Collared Pratincole</v>
      </c>
      <c r="AC271" s="2" t="e">
        <f t="array" ref="AC271">IF(K271="3_art",IF(AB271=_xludf.XLOOKUP(W271,#REF!,#REF!),"",_xludf.XLOOKUP(W271,#REF!,#REF!)),IF(K271="2_familj",IF(AB271=_xludf.XLOOKUP(W271,#REF!,#REF!),"",_xludf.XLOOKUP(W271,#REF!,#REF!)),""))</f>
        <v>#REF!</v>
      </c>
    </row>
    <row r="272" spans="1:29" ht="13.5" customHeight="1">
      <c r="A272" s="33"/>
      <c r="B272" s="33"/>
      <c r="C272" s="33"/>
      <c r="D272" s="34" t="s">
        <v>21</v>
      </c>
      <c r="E272" s="35" t="s">
        <v>913</v>
      </c>
      <c r="F272" s="36" t="s">
        <v>914</v>
      </c>
      <c r="G272" s="36" t="s">
        <v>915</v>
      </c>
      <c r="H272" s="36"/>
      <c r="K272" s="29" t="e">
        <f t="shared" si="19"/>
        <v>#REF!</v>
      </c>
      <c r="L272" s="30">
        <v>1</v>
      </c>
      <c r="M272" s="19" t="e">
        <f t="shared" si="57"/>
        <v>#REF!</v>
      </c>
      <c r="N272" s="29">
        <v>9</v>
      </c>
      <c r="O272" s="19" t="e">
        <f t="shared" si="55"/>
        <v>#REF!</v>
      </c>
      <c r="P272" s="30">
        <v>16</v>
      </c>
      <c r="Q272" s="19" t="str">
        <f>IF(LEN(E272)-LEN(SUBSTITUTE(E272," ",""))=1,LEFT(E272,FIND(" ",E272)-1),Q268)</f>
        <v>Glareola</v>
      </c>
      <c r="R272" s="19" t="e">
        <f t="shared" si="59"/>
        <v>#REF!</v>
      </c>
      <c r="S272" s="30">
        <v>72</v>
      </c>
      <c r="T272" s="19" t="str">
        <f t="shared" si="20"/>
        <v>Stercorariidae</v>
      </c>
      <c r="U272" s="29" t="s">
        <v>913</v>
      </c>
      <c r="V272" s="19" t="e">
        <f t="array" aca="1" ref="V272" ca="1">_xludf.XLOOKUP(U272,#REF!,#REF!)</f>
        <v>#NAME?</v>
      </c>
      <c r="W272" s="29">
        <v>4308</v>
      </c>
      <c r="X272" s="3" t="str">
        <f t="shared" si="56"/>
        <v/>
      </c>
      <c r="Y272" s="2" t="e">
        <f t="shared" si="21"/>
        <v>#REF!</v>
      </c>
      <c r="Z272" s="20" t="e">
        <f t="shared" si="22"/>
        <v>#REF!</v>
      </c>
      <c r="AA272" s="2" t="e">
        <f t="shared" si="23"/>
        <v>#REF!</v>
      </c>
      <c r="AB272" s="20" t="str">
        <f t="shared" si="24"/>
        <v>Jaegers and Skuas</v>
      </c>
      <c r="AC272" s="2" t="e">
        <f t="array" ref="AC272">IF(K272="3_art",IF(AB272=_xludf.XLOOKUP(W272,#REF!,#REF!),"",_xludf.XLOOKUP(W272,#REF!,#REF!)),IF(K272="2_familj",IF(AB272=_xludf.XLOOKUP(W272,#REF!,#REF!),"",_xludf.XLOOKUP(W272,#REF!,#REF!)),""))</f>
        <v>#REF!</v>
      </c>
    </row>
    <row r="273" spans="1:29" ht="13.5" customHeight="1">
      <c r="A273" s="37"/>
      <c r="B273" s="38" t="s">
        <v>36</v>
      </c>
      <c r="C273" s="38" t="s">
        <v>37</v>
      </c>
      <c r="D273" s="48"/>
      <c r="E273" s="40" t="s">
        <v>916</v>
      </c>
      <c r="F273" s="41" t="s">
        <v>917</v>
      </c>
      <c r="G273" s="41" t="s">
        <v>918</v>
      </c>
      <c r="H273" s="49"/>
      <c r="K273" s="29" t="e">
        <f t="shared" si="19"/>
        <v>#REF!</v>
      </c>
      <c r="L273" s="30">
        <v>1</v>
      </c>
      <c r="M273" s="19" t="e">
        <f t="shared" si="57"/>
        <v>#REF!</v>
      </c>
      <c r="N273" s="29">
        <v>9</v>
      </c>
      <c r="O273" s="19" t="e">
        <f t="shared" si="55"/>
        <v>#REF!</v>
      </c>
      <c r="P273" s="30">
        <v>16</v>
      </c>
      <c r="Q273" s="19" t="str">
        <f>IF(LEN(E273)-LEN(SUBSTITUTE(E273," ",""))=1,LEFT(E273,FIND(" ",E273)-1),Q275)</f>
        <v>Stercorarius</v>
      </c>
      <c r="R273" s="19" t="e">
        <f t="shared" si="59"/>
        <v>#REF!</v>
      </c>
      <c r="S273" s="30">
        <v>73</v>
      </c>
      <c r="T273" s="19" t="str">
        <f t="shared" si="20"/>
        <v>Stercorarius parasiticus</v>
      </c>
      <c r="U273" s="29" t="s">
        <v>916</v>
      </c>
      <c r="V273" s="19" t="e">
        <f t="array" aca="1" ref="V273" ca="1">_xludf.XLOOKUP(U273,#REF!,#REF!)</f>
        <v>#NAME?</v>
      </c>
      <c r="W273" s="29">
        <v>4310</v>
      </c>
      <c r="X273" s="3" t="str">
        <f t="shared" si="56"/>
        <v/>
      </c>
      <c r="Y273" s="2" t="e">
        <f t="shared" si="21"/>
        <v>#REF!</v>
      </c>
      <c r="Z273" s="2" t="e">
        <f t="shared" si="22"/>
        <v>#REF!</v>
      </c>
      <c r="AA273" s="2" t="e">
        <f t="shared" si="23"/>
        <v>#REF!</v>
      </c>
      <c r="AB273" s="20" t="str">
        <f t="shared" si="24"/>
        <v>Parasitic Jaeger</v>
      </c>
      <c r="AC273" s="2" t="e">
        <f t="array" ref="AC273">IF(K273="3_art",IF(AB273=_xludf.XLOOKUP(W273,#REF!,#REF!),"",_xludf.XLOOKUP(W273,#REF!,#REF!)),IF(K273="2_familj",IF(AB273=_xludf.XLOOKUP(W273,#REF!,#REF!),"",_xludf.XLOOKUP(W273,#REF!,#REF!)),""))</f>
        <v>#REF!</v>
      </c>
    </row>
    <row r="274" spans="1:29" ht="13.5" customHeight="1">
      <c r="A274" s="37"/>
      <c r="B274" s="38"/>
      <c r="C274" s="38"/>
      <c r="D274" s="48"/>
      <c r="E274" s="40" t="s">
        <v>919</v>
      </c>
      <c r="F274" s="41" t="s">
        <v>920</v>
      </c>
      <c r="G274" s="41" t="s">
        <v>921</v>
      </c>
      <c r="H274" s="49"/>
      <c r="K274" s="29" t="e">
        <f t="shared" si="19"/>
        <v>#REF!</v>
      </c>
      <c r="L274" s="30">
        <v>1</v>
      </c>
      <c r="M274" s="19" t="e">
        <f t="shared" si="57"/>
        <v>#REF!</v>
      </c>
      <c r="N274" s="29">
        <v>9</v>
      </c>
      <c r="O274" s="19" t="e">
        <f t="shared" si="55"/>
        <v>#REF!</v>
      </c>
      <c r="P274" s="30">
        <v>16</v>
      </c>
      <c r="Q274" s="19" t="str">
        <f>IF(LEN(E274)-LEN(SUBSTITUTE(E274," ",""))=1,LEFT(E274,FIND(" ",E274)-1),Q272)</f>
        <v>Stercorarius</v>
      </c>
      <c r="R274" s="19" t="e">
        <f t="shared" si="59"/>
        <v>#REF!</v>
      </c>
      <c r="S274" s="30">
        <v>73</v>
      </c>
      <c r="T274" s="19" t="str">
        <f t="shared" si="20"/>
        <v>Stercorarius longicaudus</v>
      </c>
      <c r="U274" s="29" t="s">
        <v>919</v>
      </c>
      <c r="V274" s="19" t="e">
        <f t="array" aca="1" ref="V274" ca="1">_xludf.XLOOKUP(U274,#REF!,#REF!)</f>
        <v>#NAME?</v>
      </c>
      <c r="W274" s="29">
        <v>4311</v>
      </c>
      <c r="X274" s="3" t="str">
        <f t="shared" si="56"/>
        <v/>
      </c>
      <c r="Y274" s="2" t="e">
        <f t="shared" si="21"/>
        <v>#REF!</v>
      </c>
      <c r="Z274" s="2" t="e">
        <f t="shared" si="22"/>
        <v>#REF!</v>
      </c>
      <c r="AA274" s="2" t="e">
        <f t="shared" si="23"/>
        <v>#REF!</v>
      </c>
      <c r="AB274" s="20" t="str">
        <f t="shared" si="24"/>
        <v>Long-tailed Jaeger</v>
      </c>
      <c r="AC274" s="2" t="e">
        <f t="array" ref="AC274">IF(K274="3_art",IF(AB274=_xludf.XLOOKUP(W274,#REF!,#REF!),"",_xludf.XLOOKUP(W274,#REF!,#REF!)),IF(K274="2_familj",IF(AB274=_xludf.XLOOKUP(W274,#REF!,#REF!),"",_xludf.XLOOKUP(W274,#REF!,#REF!)),""))</f>
        <v>#REF!</v>
      </c>
    </row>
    <row r="275" spans="1:29" ht="13.5" customHeight="1">
      <c r="A275" s="37"/>
      <c r="B275" s="38" t="s">
        <v>36</v>
      </c>
      <c r="C275" s="38" t="s">
        <v>37</v>
      </c>
      <c r="D275" s="51"/>
      <c r="E275" s="44" t="s">
        <v>922</v>
      </c>
      <c r="F275" s="70" t="s">
        <v>923</v>
      </c>
      <c r="G275" s="45" t="s">
        <v>924</v>
      </c>
      <c r="H275" s="79"/>
      <c r="K275" s="29" t="e">
        <f t="shared" si="19"/>
        <v>#REF!</v>
      </c>
      <c r="L275" s="30">
        <v>1</v>
      </c>
      <c r="M275" s="19" t="e">
        <f t="shared" si="57"/>
        <v>#REF!</v>
      </c>
      <c r="N275" s="29">
        <v>9</v>
      </c>
      <c r="O275" s="19" t="e">
        <f t="shared" si="55"/>
        <v>#REF!</v>
      </c>
      <c r="P275" s="30">
        <v>16</v>
      </c>
      <c r="Q275" s="19" t="str">
        <f>IF(LEN(E275)-LEN(SUBSTITUTE(E275," ",""))=1,LEFT(E275,FIND(" ",E275)-1),Q274)</f>
        <v>Stercorarius</v>
      </c>
      <c r="R275" s="19" t="e">
        <f t="shared" si="59"/>
        <v>#REF!</v>
      </c>
      <c r="S275" s="30">
        <v>73</v>
      </c>
      <c r="T275" s="19" t="str">
        <f t="shared" si="20"/>
        <v>Stercorarius longicaudus longicaudus</v>
      </c>
      <c r="U275" s="29" t="s">
        <v>925</v>
      </c>
      <c r="V275" s="19" t="e">
        <f t="array" aca="1" ref="V275" ca="1">_xludf.XLOOKUP(U275,#REF!,#REF!)</f>
        <v>#NAME?</v>
      </c>
      <c r="W275" s="29">
        <v>4312</v>
      </c>
      <c r="X275" s="3" t="str">
        <f t="shared" si="56"/>
        <v/>
      </c>
      <c r="Y275" s="2" t="e">
        <f t="shared" si="21"/>
        <v>#REF!</v>
      </c>
      <c r="Z275" s="2" t="e">
        <f t="shared" si="22"/>
        <v>#REF!</v>
      </c>
      <c r="AA275" s="2" t="e">
        <f t="shared" si="23"/>
        <v>#REF!</v>
      </c>
      <c r="AB275" s="20" t="str">
        <f t="shared" si="24"/>
        <v xml:space="preserve">   Eurasian Long-tailed Jaeger</v>
      </c>
      <c r="AC275" s="2" t="e">
        <f t="array" ref="AC275">IF(K275="3_art",IF(AB275=_xludf.XLOOKUP(W275,#REF!,#REF!),"",_xludf.XLOOKUP(W275,#REF!,#REF!)),IF(K275="2_familj",IF(AB275=_xludf.XLOOKUP(W275,#REF!,#REF!),"",_xludf.XLOOKUP(W275,#REF!,#REF!)),""))</f>
        <v>#REF!</v>
      </c>
    </row>
    <row r="276" spans="1:29" ht="13.5" customHeight="1">
      <c r="A276" s="37"/>
      <c r="B276" s="38" t="s">
        <v>36</v>
      </c>
      <c r="C276" s="38" t="s">
        <v>55</v>
      </c>
      <c r="D276" s="48"/>
      <c r="E276" s="40" t="s">
        <v>926</v>
      </c>
      <c r="F276" s="41" t="s">
        <v>927</v>
      </c>
      <c r="G276" s="41" t="s">
        <v>928</v>
      </c>
      <c r="H276" s="49"/>
      <c r="K276" s="29" t="e">
        <f t="shared" si="19"/>
        <v>#REF!</v>
      </c>
      <c r="L276" s="30">
        <v>1</v>
      </c>
      <c r="M276" s="19" t="e">
        <f t="shared" si="57"/>
        <v>#REF!</v>
      </c>
      <c r="N276" s="29">
        <v>9</v>
      </c>
      <c r="O276" s="19" t="e">
        <f t="shared" si="55"/>
        <v>#REF!</v>
      </c>
      <c r="P276" s="30">
        <v>16</v>
      </c>
      <c r="Q276" s="19" t="str">
        <f>IF(LEN(E276)-LEN(SUBSTITUTE(E276," ",""))=1,LEFT(E276,FIND(" ",E276)-1),Q273)</f>
        <v>Stercorarius</v>
      </c>
      <c r="R276" s="19" t="e">
        <f t="shared" si="59"/>
        <v>#REF!</v>
      </c>
      <c r="S276" s="30">
        <v>73</v>
      </c>
      <c r="T276" s="19" t="str">
        <f t="shared" si="20"/>
        <v>Stercorarius pomarinus</v>
      </c>
      <c r="U276" s="29" t="s">
        <v>926</v>
      </c>
      <c r="V276" s="19" t="e">
        <f t="array" aca="1" ref="V276" ca="1">_xludf.XLOOKUP(U276,#REF!,#REF!)</f>
        <v>#NAME?</v>
      </c>
      <c r="W276" s="29">
        <v>4314</v>
      </c>
      <c r="X276" s="3" t="str">
        <f t="shared" si="56"/>
        <v/>
      </c>
      <c r="Y276" s="2" t="e">
        <f t="shared" si="21"/>
        <v>#REF!</v>
      </c>
      <c r="Z276" s="2" t="e">
        <f t="shared" si="22"/>
        <v>#REF!</v>
      </c>
      <c r="AA276" s="2" t="e">
        <f t="shared" si="23"/>
        <v>#REF!</v>
      </c>
      <c r="AB276" s="20" t="str">
        <f t="shared" si="24"/>
        <v>Pomarine Jaeger</v>
      </c>
      <c r="AC276" s="2" t="e">
        <f t="array" ref="AC276">IF(K276="3_art",IF(AB276=_xludf.XLOOKUP(W276,#REF!,#REF!),"",_xludf.XLOOKUP(W276,#REF!,#REF!)),IF(K276="2_familj",IF(AB276=_xludf.XLOOKUP(W276,#REF!,#REF!),"",_xludf.XLOOKUP(W276,#REF!,#REF!)),""))</f>
        <v>#REF!</v>
      </c>
    </row>
    <row r="277" spans="1:29" ht="13.5" customHeight="1">
      <c r="A277" s="37"/>
      <c r="B277" s="38" t="s">
        <v>36</v>
      </c>
      <c r="C277" s="38" t="s">
        <v>55</v>
      </c>
      <c r="D277" s="48"/>
      <c r="E277" s="40" t="s">
        <v>929</v>
      </c>
      <c r="F277" s="41" t="s">
        <v>930</v>
      </c>
      <c r="G277" s="41" t="s">
        <v>931</v>
      </c>
      <c r="H277" s="49"/>
      <c r="K277" s="29" t="e">
        <f t="shared" si="19"/>
        <v>#REF!</v>
      </c>
      <c r="L277" s="30">
        <v>1</v>
      </c>
      <c r="M277" s="19" t="e">
        <f t="shared" si="57"/>
        <v>#REF!</v>
      </c>
      <c r="N277" s="29">
        <v>9</v>
      </c>
      <c r="O277" s="19" t="e">
        <f t="shared" si="55"/>
        <v>#REF!</v>
      </c>
      <c r="P277" s="30">
        <v>16</v>
      </c>
      <c r="Q277" s="19" t="str">
        <f t="shared" ref="Q277:Q309" si="71">IF(LEN(E277)-LEN(SUBSTITUTE(E277," ",""))=1,LEFT(E277,FIND(" ",E277)-1),Q276)</f>
        <v>Stercorarius</v>
      </c>
      <c r="R277" s="19" t="e">
        <f t="shared" si="59"/>
        <v>#REF!</v>
      </c>
      <c r="S277" s="30">
        <v>73</v>
      </c>
      <c r="T277" s="19" t="str">
        <f t="shared" si="20"/>
        <v>Stercorarius skua</v>
      </c>
      <c r="U277" s="29" t="s">
        <v>929</v>
      </c>
      <c r="V277" s="19" t="e">
        <f t="array" aca="1" ref="V277" ca="1">_xludf.XLOOKUP(U277,#REF!,#REF!)</f>
        <v>#NAME?</v>
      </c>
      <c r="W277" s="29">
        <v>4315</v>
      </c>
      <c r="X277" s="3" t="str">
        <f t="shared" si="56"/>
        <v/>
      </c>
      <c r="Y277" s="2" t="e">
        <f t="shared" si="21"/>
        <v>#REF!</v>
      </c>
      <c r="Z277" s="2" t="e">
        <f t="shared" si="22"/>
        <v>#REF!</v>
      </c>
      <c r="AA277" s="2" t="e">
        <f t="shared" si="23"/>
        <v>#REF!</v>
      </c>
      <c r="AB277" s="20" t="str">
        <f t="shared" si="24"/>
        <v>Great Skua</v>
      </c>
      <c r="AC277" s="2" t="e">
        <f t="array" ref="AC277">IF(K277="3_art",IF(AB277=_xludf.XLOOKUP(W277,#REF!,#REF!),"",_xludf.XLOOKUP(W277,#REF!,#REF!)),IF(K277="2_familj",IF(AB277=_xludf.XLOOKUP(W277,#REF!,#REF!),"",_xludf.XLOOKUP(W277,#REF!,#REF!)),""))</f>
        <v>#REF!</v>
      </c>
    </row>
    <row r="278" spans="1:29" ht="13.5" customHeight="1">
      <c r="A278" s="33"/>
      <c r="B278" s="33"/>
      <c r="C278" s="33"/>
      <c r="D278" s="34" t="s">
        <v>21</v>
      </c>
      <c r="E278" s="35" t="s">
        <v>932</v>
      </c>
      <c r="F278" s="36" t="s">
        <v>933</v>
      </c>
      <c r="G278" s="36" t="s">
        <v>934</v>
      </c>
      <c r="H278" s="36"/>
      <c r="K278" s="29" t="e">
        <f t="shared" si="19"/>
        <v>#REF!</v>
      </c>
      <c r="L278" s="30">
        <v>1</v>
      </c>
      <c r="M278" s="19" t="e">
        <f t="shared" si="57"/>
        <v>#REF!</v>
      </c>
      <c r="N278" s="29">
        <v>9</v>
      </c>
      <c r="O278" s="19" t="e">
        <f t="shared" si="55"/>
        <v>#REF!</v>
      </c>
      <c r="P278" s="30">
        <v>17</v>
      </c>
      <c r="Q278" s="19" t="str">
        <f t="shared" si="71"/>
        <v>Stercorarius</v>
      </c>
      <c r="R278" s="19" t="e">
        <f t="shared" si="59"/>
        <v>#REF!</v>
      </c>
      <c r="S278" s="30">
        <v>73</v>
      </c>
      <c r="T278" s="19" t="str">
        <f t="shared" si="20"/>
        <v>Alcidae</v>
      </c>
      <c r="U278" s="29" t="s">
        <v>932</v>
      </c>
      <c r="V278" s="19" t="e">
        <f t="array" aca="1" ref="V278" ca="1">_xludf.XLOOKUP(U278,#REF!,#REF!)</f>
        <v>#NAME?</v>
      </c>
      <c r="W278" s="29">
        <v>4322</v>
      </c>
      <c r="X278" s="3" t="str">
        <f t="shared" si="56"/>
        <v/>
      </c>
      <c r="Y278" s="2" t="e">
        <f t="shared" si="21"/>
        <v>#REF!</v>
      </c>
      <c r="Z278" s="20" t="e">
        <f t="shared" si="22"/>
        <v>#REF!</v>
      </c>
      <c r="AA278" s="2" t="e">
        <f t="shared" si="23"/>
        <v>#REF!</v>
      </c>
      <c r="AB278" s="20" t="str">
        <f t="shared" si="24"/>
        <v>Auks, Puffins, and Murres</v>
      </c>
      <c r="AC278" s="2" t="e">
        <f t="array" ref="AC278">IF(K278="3_art",IF(AB278=_xludf.XLOOKUP(W278,#REF!,#REF!),"",_xludf.XLOOKUP(W278,#REF!,#REF!)),IF(K278="2_familj",IF(AB278=_xludf.XLOOKUP(W278,#REF!,#REF!),"",_xludf.XLOOKUP(W278,#REF!,#REF!)),""))</f>
        <v>#REF!</v>
      </c>
    </row>
    <row r="279" spans="1:29" ht="13.5" customHeight="1">
      <c r="A279" s="38" t="s">
        <v>84</v>
      </c>
      <c r="B279" s="38" t="s">
        <v>36</v>
      </c>
      <c r="C279" s="38" t="s">
        <v>31</v>
      </c>
      <c r="D279" s="66" t="s">
        <v>377</v>
      </c>
      <c r="E279" s="40" t="s">
        <v>935</v>
      </c>
      <c r="F279" s="41" t="s">
        <v>936</v>
      </c>
      <c r="G279" s="41" t="s">
        <v>937</v>
      </c>
      <c r="H279" s="49"/>
      <c r="K279" s="29" t="e">
        <f t="shared" si="19"/>
        <v>#REF!</v>
      </c>
      <c r="L279" s="30">
        <v>1</v>
      </c>
      <c r="M279" s="19" t="e">
        <f t="shared" si="57"/>
        <v>#REF!</v>
      </c>
      <c r="N279" s="29">
        <v>9</v>
      </c>
      <c r="O279" s="19" t="e">
        <f t="shared" si="55"/>
        <v>#REF!</v>
      </c>
      <c r="P279" s="30">
        <v>17</v>
      </c>
      <c r="Q279" s="19" t="str">
        <f t="shared" si="71"/>
        <v>Fratercula</v>
      </c>
      <c r="R279" s="19" t="e">
        <f t="shared" si="59"/>
        <v>#REF!</v>
      </c>
      <c r="S279" s="30">
        <v>74</v>
      </c>
      <c r="T279" s="19" t="str">
        <f t="shared" si="20"/>
        <v>Fratercula cirrhata</v>
      </c>
      <c r="U279" s="29" t="s">
        <v>935</v>
      </c>
      <c r="V279" s="19" t="e">
        <f t="array" aca="1" ref="V279" ca="1">_xludf.XLOOKUP(U279,#REF!,#REF!)</f>
        <v>#NAME?</v>
      </c>
      <c r="W279" s="29">
        <v>4326</v>
      </c>
      <c r="X279" s="3" t="str">
        <f t="shared" si="56"/>
        <v/>
      </c>
      <c r="Y279" s="2" t="e">
        <f t="shared" si="21"/>
        <v>#REF!</v>
      </c>
      <c r="Z279" s="2" t="e">
        <f t="shared" si="22"/>
        <v>#REF!</v>
      </c>
      <c r="AA279" s="2" t="e">
        <f t="shared" si="23"/>
        <v>#REF!</v>
      </c>
      <c r="AB279" s="20" t="str">
        <f t="shared" si="24"/>
        <v>Tufted Puffin</v>
      </c>
      <c r="AC279" s="2" t="e">
        <f t="array" ref="AC279">IF(K279="3_art",IF(AB279=_xludf.XLOOKUP(W279,#REF!,#REF!),"",_xludf.XLOOKUP(W279,#REF!,#REF!)),IF(K279="2_familj",IF(AB279=_xludf.XLOOKUP(W279,#REF!,#REF!),"",_xludf.XLOOKUP(W279,#REF!,#REF!)),""))</f>
        <v>#REF!</v>
      </c>
    </row>
    <row r="280" spans="1:29" ht="13.5" customHeight="1">
      <c r="A280" s="37"/>
      <c r="B280" s="38" t="s">
        <v>36</v>
      </c>
      <c r="C280" s="38" t="s">
        <v>55</v>
      </c>
      <c r="D280" s="48"/>
      <c r="E280" s="40" t="s">
        <v>938</v>
      </c>
      <c r="F280" s="41" t="s">
        <v>939</v>
      </c>
      <c r="G280" s="41" t="s">
        <v>940</v>
      </c>
      <c r="H280" s="49"/>
      <c r="K280" s="29" t="e">
        <f t="shared" si="19"/>
        <v>#REF!</v>
      </c>
      <c r="L280" s="30">
        <v>1</v>
      </c>
      <c r="M280" s="19" t="e">
        <f t="shared" si="57"/>
        <v>#REF!</v>
      </c>
      <c r="N280" s="29">
        <v>9</v>
      </c>
      <c r="O280" s="19" t="e">
        <f t="shared" si="55"/>
        <v>#REF!</v>
      </c>
      <c r="P280" s="30">
        <v>17</v>
      </c>
      <c r="Q280" s="19" t="str">
        <f t="shared" si="71"/>
        <v>Fratercula</v>
      </c>
      <c r="R280" s="19" t="e">
        <f t="shared" si="59"/>
        <v>#REF!</v>
      </c>
      <c r="S280" s="30">
        <v>74</v>
      </c>
      <c r="T280" s="19" t="str">
        <f t="shared" si="20"/>
        <v>Fratercula arctica</v>
      </c>
      <c r="U280" s="29" t="s">
        <v>938</v>
      </c>
      <c r="V280" s="19" t="e">
        <f t="array" aca="1" ref="V280" ca="1">_xludf.XLOOKUP(U280,#REF!,#REF!)</f>
        <v>#NAME?</v>
      </c>
      <c r="W280" s="29">
        <v>4327</v>
      </c>
      <c r="X280" s="3" t="str">
        <f t="shared" si="56"/>
        <v/>
      </c>
      <c r="Y280" s="2" t="e">
        <f t="shared" si="21"/>
        <v>#REF!</v>
      </c>
      <c r="Z280" s="2" t="e">
        <f t="shared" si="22"/>
        <v>#REF!</v>
      </c>
      <c r="AA280" s="2" t="e">
        <f t="shared" si="23"/>
        <v>#REF!</v>
      </c>
      <c r="AB280" s="20" t="str">
        <f t="shared" si="24"/>
        <v>Atlantic Puffin</v>
      </c>
      <c r="AC280" s="2" t="e">
        <f t="array" ref="AC280">IF(K280="3_art",IF(AB280=_xludf.XLOOKUP(W280,#REF!,#REF!),"",_xludf.XLOOKUP(W280,#REF!,#REF!)),IF(K280="2_familj",IF(AB280=_xludf.XLOOKUP(W280,#REF!,#REF!),"",_xludf.XLOOKUP(W280,#REF!,#REF!)),""))</f>
        <v>#REF!</v>
      </c>
    </row>
    <row r="281" spans="1:29" ht="13.5" customHeight="1">
      <c r="A281" s="38" t="s">
        <v>84</v>
      </c>
      <c r="B281" s="38" t="s">
        <v>164</v>
      </c>
      <c r="C281" s="38" t="s">
        <v>31</v>
      </c>
      <c r="D281" s="66" t="s">
        <v>377</v>
      </c>
      <c r="E281" s="40" t="s">
        <v>941</v>
      </c>
      <c r="F281" s="41" t="s">
        <v>942</v>
      </c>
      <c r="G281" s="41" t="s">
        <v>943</v>
      </c>
      <c r="H281" s="49"/>
      <c r="K281" s="29" t="e">
        <f t="shared" si="19"/>
        <v>#REF!</v>
      </c>
      <c r="L281" s="30">
        <v>1</v>
      </c>
      <c r="M281" s="19" t="e">
        <f t="shared" si="57"/>
        <v>#REF!</v>
      </c>
      <c r="N281" s="29">
        <v>9</v>
      </c>
      <c r="O281" s="19" t="e">
        <f t="shared" si="55"/>
        <v>#REF!</v>
      </c>
      <c r="P281" s="30">
        <v>17</v>
      </c>
      <c r="Q281" s="19" t="str">
        <f t="shared" si="71"/>
        <v>Aethia</v>
      </c>
      <c r="R281" s="19" t="e">
        <f t="shared" si="59"/>
        <v>#REF!</v>
      </c>
      <c r="S281" s="30">
        <v>75</v>
      </c>
      <c r="T281" s="19" t="str">
        <f t="shared" si="20"/>
        <v>Aethia psittacula</v>
      </c>
      <c r="U281" s="29" t="s">
        <v>941</v>
      </c>
      <c r="V281" s="19" t="e">
        <f t="array" aca="1" ref="V281" ca="1">_xludf.XLOOKUP(U281,#REF!,#REF!)</f>
        <v>#NAME?</v>
      </c>
      <c r="W281" s="29">
        <v>4337</v>
      </c>
      <c r="X281" s="3" t="str">
        <f t="shared" si="56"/>
        <v/>
      </c>
      <c r="Y281" s="2" t="e">
        <f t="shared" si="21"/>
        <v>#REF!</v>
      </c>
      <c r="Z281" s="2" t="e">
        <f t="shared" si="22"/>
        <v>#REF!</v>
      </c>
      <c r="AA281" s="2" t="e">
        <f t="shared" si="23"/>
        <v>#REF!</v>
      </c>
      <c r="AB281" s="20" t="str">
        <f t="shared" si="24"/>
        <v>Parakeet Auklet</v>
      </c>
      <c r="AC281" s="2" t="e">
        <f t="array" ref="AC281">IF(K281="3_art",IF(AB281=_xludf.XLOOKUP(W281,#REF!,#REF!),"",_xludf.XLOOKUP(W281,#REF!,#REF!)),IF(K281="2_familj",IF(AB281=_xludf.XLOOKUP(W281,#REF!,#REF!),"",_xludf.XLOOKUP(W281,#REF!,#REF!)),""))</f>
        <v>#REF!</v>
      </c>
    </row>
    <row r="282" spans="1:29" ht="13.5" customHeight="1">
      <c r="A282" s="37"/>
      <c r="B282" s="37"/>
      <c r="C282" s="37"/>
      <c r="D282" s="48"/>
      <c r="E282" s="40" t="s">
        <v>944</v>
      </c>
      <c r="F282" s="41" t="s">
        <v>945</v>
      </c>
      <c r="G282" s="41" t="s">
        <v>946</v>
      </c>
      <c r="H282" s="49"/>
      <c r="K282" s="29" t="e">
        <f t="shared" si="19"/>
        <v>#REF!</v>
      </c>
      <c r="L282" s="30">
        <v>1</v>
      </c>
      <c r="M282" s="19" t="e">
        <f t="shared" si="57"/>
        <v>#REF!</v>
      </c>
      <c r="N282" s="29">
        <v>9</v>
      </c>
      <c r="O282" s="19" t="e">
        <f t="shared" si="55"/>
        <v>#REF!</v>
      </c>
      <c r="P282" s="30">
        <v>17</v>
      </c>
      <c r="Q282" s="19" t="str">
        <f t="shared" si="71"/>
        <v>Cepphus</v>
      </c>
      <c r="R282" s="19" t="e">
        <f t="shared" si="59"/>
        <v>#REF!</v>
      </c>
      <c r="S282" s="30">
        <v>76</v>
      </c>
      <c r="T282" s="19" t="str">
        <f t="shared" si="20"/>
        <v>Cepphus grylle</v>
      </c>
      <c r="U282" s="29" t="s">
        <v>944</v>
      </c>
      <c r="V282" s="19" t="e">
        <f t="array" aca="1" ref="V282" ca="1">_xludf.XLOOKUP(U282,#REF!,#REF!)</f>
        <v>#NAME?</v>
      </c>
      <c r="W282" s="29">
        <v>4351</v>
      </c>
      <c r="X282" s="3" t="str">
        <f t="shared" si="56"/>
        <v/>
      </c>
      <c r="Y282" s="2" t="e">
        <f t="shared" si="21"/>
        <v>#REF!</v>
      </c>
      <c r="Z282" s="2" t="e">
        <f t="shared" si="22"/>
        <v>#REF!</v>
      </c>
      <c r="AA282" s="2" t="e">
        <f t="shared" si="23"/>
        <v>#REF!</v>
      </c>
      <c r="AB282" s="20" t="str">
        <f t="shared" si="24"/>
        <v>Black Guillemot</v>
      </c>
      <c r="AC282" s="2" t="e">
        <f t="array" ref="AC282">IF(K282="3_art",IF(AB282=_xludf.XLOOKUP(W282,#REF!,#REF!),"",_xludf.XLOOKUP(W282,#REF!,#REF!)),IF(K282="2_familj",IF(AB282=_xludf.XLOOKUP(W282,#REF!,#REF!),"",_xludf.XLOOKUP(W282,#REF!,#REF!)),""))</f>
        <v>#REF!</v>
      </c>
    </row>
    <row r="283" spans="1:29" ht="13.5" customHeight="1">
      <c r="A283" s="37" t="s">
        <v>84</v>
      </c>
      <c r="B283" s="37" t="s">
        <v>36</v>
      </c>
      <c r="C283" s="37" t="s">
        <v>31</v>
      </c>
      <c r="D283" s="51">
        <v>1</v>
      </c>
      <c r="E283" s="44" t="s">
        <v>947</v>
      </c>
      <c r="F283" s="45" t="s">
        <v>948</v>
      </c>
      <c r="G283" s="45" t="s">
        <v>949</v>
      </c>
      <c r="H283" s="79"/>
      <c r="K283" s="29" t="e">
        <f t="shared" si="19"/>
        <v>#REF!</v>
      </c>
      <c r="L283" s="30">
        <v>1</v>
      </c>
      <c r="M283" s="19" t="e">
        <f t="shared" si="57"/>
        <v>#REF!</v>
      </c>
      <c r="N283" s="29">
        <v>9</v>
      </c>
      <c r="O283" s="19" t="e">
        <f t="shared" si="55"/>
        <v>#REF!</v>
      </c>
      <c r="P283" s="30">
        <v>17</v>
      </c>
      <c r="Q283" s="19" t="str">
        <f t="shared" si="71"/>
        <v>Cepphus</v>
      </c>
      <c r="R283" s="19" t="e">
        <f t="shared" si="59"/>
        <v>#REF!</v>
      </c>
      <c r="S283" s="30">
        <v>76</v>
      </c>
      <c r="T283" s="19" t="str">
        <f t="shared" si="20"/>
        <v>Cepphus grylle mandtii</v>
      </c>
      <c r="U283" s="29" t="s">
        <v>950</v>
      </c>
      <c r="V283" s="19" t="e">
        <f t="array" aca="1" ref="V283" ca="1">_xludf.XLOOKUP(U283,#REF!,#REF!)</f>
        <v>#NAME?</v>
      </c>
      <c r="W283" s="29">
        <v>4352</v>
      </c>
      <c r="X283" s="3" t="str">
        <f t="shared" si="56"/>
        <v/>
      </c>
      <c r="Y283" s="89" t="e">
        <f t="shared" si="21"/>
        <v>#REF!</v>
      </c>
      <c r="Z283" s="2" t="e">
        <f t="shared" si="22"/>
        <v>#REF!</v>
      </c>
      <c r="AA283" s="2" t="e">
        <f t="shared" si="23"/>
        <v>#REF!</v>
      </c>
      <c r="AB283" s="20" t="str">
        <f t="shared" si="24"/>
        <v xml:space="preserve">   Mandt’s Black Guillemot</v>
      </c>
      <c r="AC283" s="2" t="e">
        <f t="array" ref="AC283">IF(K283="3_art",IF(AB283=_xludf.XLOOKUP(W283,#REF!,#REF!),"",_xludf.XLOOKUP(W283,#REF!,#REF!)),IF(K283="2_familj",IF(AB283=_xludf.XLOOKUP(W283,#REF!,#REF!),"",_xludf.XLOOKUP(W283,#REF!,#REF!)),""))</f>
        <v>#REF!</v>
      </c>
    </row>
    <row r="284" spans="1:29" ht="13.5" customHeight="1">
      <c r="A284" s="37"/>
      <c r="B284" s="38" t="s">
        <v>36</v>
      </c>
      <c r="C284" s="38" t="s">
        <v>37</v>
      </c>
      <c r="D284" s="51"/>
      <c r="E284" s="44" t="s">
        <v>951</v>
      </c>
      <c r="F284" s="45" t="s">
        <v>952</v>
      </c>
      <c r="G284" s="45" t="s">
        <v>953</v>
      </c>
      <c r="H284" s="60"/>
      <c r="K284" s="29" t="e">
        <f t="shared" si="19"/>
        <v>#REF!</v>
      </c>
      <c r="L284" s="30">
        <v>1</v>
      </c>
      <c r="M284" s="19" t="e">
        <f t="shared" si="57"/>
        <v>#REF!</v>
      </c>
      <c r="N284" s="29">
        <v>9</v>
      </c>
      <c r="O284" s="19" t="e">
        <f t="shared" si="55"/>
        <v>#REF!</v>
      </c>
      <c r="P284" s="30">
        <v>17</v>
      </c>
      <c r="Q284" s="19" t="str">
        <f t="shared" si="71"/>
        <v>Cepphus</v>
      </c>
      <c r="R284" s="19" t="e">
        <f t="shared" si="59"/>
        <v>#REF!</v>
      </c>
      <c r="S284" s="30">
        <v>76</v>
      </c>
      <c r="T284" s="19" t="str">
        <f t="shared" si="20"/>
        <v>Cepphus grylle arcticus</v>
      </c>
      <c r="U284" s="29" t="s">
        <v>954</v>
      </c>
      <c r="V284" s="19" t="e">
        <f t="array" aca="1" ref="V284" ca="1">_xludf.XLOOKUP(U284,#REF!,#REF!)</f>
        <v>#NAME?</v>
      </c>
      <c r="W284" s="29">
        <v>4353</v>
      </c>
      <c r="X284" s="3" t="str">
        <f t="shared" si="56"/>
        <v/>
      </c>
      <c r="Y284" s="2" t="e">
        <f t="shared" si="21"/>
        <v>#REF!</v>
      </c>
      <c r="Z284" s="2" t="e">
        <f t="shared" si="22"/>
        <v>#REF!</v>
      </c>
      <c r="AA284" s="2" t="e">
        <f t="shared" si="23"/>
        <v>#REF!</v>
      </c>
      <c r="AB284" s="20" t="str">
        <f t="shared" si="24"/>
        <v xml:space="preserve">   Atlantic Black Guillemot</v>
      </c>
      <c r="AC284" s="2" t="e">
        <f t="array" ref="AC284">IF(K284="3_art",IF(AB284=_xludf.XLOOKUP(W284,#REF!,#REF!),"",_xludf.XLOOKUP(W284,#REF!,#REF!)),IF(K284="2_familj",IF(AB284=_xludf.XLOOKUP(W284,#REF!,#REF!),"",_xludf.XLOOKUP(W284,#REF!,#REF!)),""))</f>
        <v>#REF!</v>
      </c>
    </row>
    <row r="285" spans="1:29" ht="13.5" customHeight="1">
      <c r="A285" s="37"/>
      <c r="B285" s="38" t="s">
        <v>36</v>
      </c>
      <c r="C285" s="38" t="s">
        <v>37</v>
      </c>
      <c r="D285" s="51"/>
      <c r="E285" s="44" t="s">
        <v>955</v>
      </c>
      <c r="F285" s="45" t="s">
        <v>956</v>
      </c>
      <c r="G285" s="45" t="s">
        <v>957</v>
      </c>
      <c r="H285" s="60"/>
      <c r="K285" s="29" t="e">
        <f t="shared" si="19"/>
        <v>#REF!</v>
      </c>
      <c r="L285" s="30">
        <v>1</v>
      </c>
      <c r="M285" s="19" t="e">
        <f t="shared" si="57"/>
        <v>#REF!</v>
      </c>
      <c r="N285" s="29">
        <v>9</v>
      </c>
      <c r="O285" s="19" t="e">
        <f t="shared" si="55"/>
        <v>#REF!</v>
      </c>
      <c r="P285" s="30">
        <v>17</v>
      </c>
      <c r="Q285" s="19" t="str">
        <f t="shared" si="71"/>
        <v>Cepphus</v>
      </c>
      <c r="R285" s="19" t="e">
        <f t="shared" si="59"/>
        <v>#REF!</v>
      </c>
      <c r="S285" s="30">
        <v>76</v>
      </c>
      <c r="T285" s="19" t="str">
        <f t="shared" si="20"/>
        <v>Cepphus grylle grylle</v>
      </c>
      <c r="U285" s="29" t="s">
        <v>958</v>
      </c>
      <c r="V285" s="19" t="e">
        <f t="array" aca="1" ref="V285" ca="1">_xludf.XLOOKUP(U285,#REF!,#REF!)</f>
        <v>#NAME?</v>
      </c>
      <c r="W285" s="29">
        <v>4356</v>
      </c>
      <c r="X285" s="3" t="str">
        <f t="shared" si="56"/>
        <v/>
      </c>
      <c r="Y285" s="2" t="e">
        <f t="shared" si="21"/>
        <v>#REF!</v>
      </c>
      <c r="Z285" s="2" t="e">
        <f t="shared" si="22"/>
        <v>#REF!</v>
      </c>
      <c r="AA285" s="2" t="e">
        <f t="shared" si="23"/>
        <v>#REF!</v>
      </c>
      <c r="AB285" s="20" t="str">
        <f t="shared" si="24"/>
        <v xml:space="preserve">   Baltic Black Guillemot</v>
      </c>
      <c r="AC285" s="2" t="e">
        <f t="array" ref="AC285">IF(K285="3_art",IF(AB285=_xludf.XLOOKUP(W285,#REF!,#REF!),"",_xludf.XLOOKUP(W285,#REF!,#REF!)),IF(K285="2_familj",IF(AB285=_xludf.XLOOKUP(W285,#REF!,#REF!),"",_xludf.XLOOKUP(W285,#REF!,#REF!)),""))</f>
        <v>#REF!</v>
      </c>
    </row>
    <row r="286" spans="1:29" ht="13.5" customHeight="1">
      <c r="A286" s="37"/>
      <c r="B286" s="37"/>
      <c r="C286" s="37"/>
      <c r="D286" s="48"/>
      <c r="E286" s="40" t="s">
        <v>959</v>
      </c>
      <c r="F286" s="41" t="s">
        <v>960</v>
      </c>
      <c r="G286" s="41" t="s">
        <v>961</v>
      </c>
      <c r="H286" s="49"/>
      <c r="K286" s="29" t="e">
        <f t="shared" ref="K286:K383" si="72">IF(#REF!="Ordning","1_ordning",IF(#REF!="Familj","2_familj",IF(LEN(E286)-LEN(SUBSTITUTE(E286," ",""))=1,"3_art",IF(LEN(E286)-LEN(SUBSTITUTE(E286," ",""))=5,"4_underart","9_CHECK ERROR"))))</f>
        <v>#REF!</v>
      </c>
      <c r="L286" s="30">
        <v>1</v>
      </c>
      <c r="M286" s="19" t="e">
        <f t="shared" si="57"/>
        <v>#REF!</v>
      </c>
      <c r="N286" s="29">
        <v>9</v>
      </c>
      <c r="O286" s="19" t="e">
        <f t="shared" si="55"/>
        <v>#REF!</v>
      </c>
      <c r="P286" s="30">
        <v>17</v>
      </c>
      <c r="Q286" s="19" t="str">
        <f t="shared" si="71"/>
        <v>Alca</v>
      </c>
      <c r="R286" s="19" t="e">
        <f t="shared" si="59"/>
        <v>#REF!</v>
      </c>
      <c r="S286" s="30">
        <v>77</v>
      </c>
      <c r="T286" s="19" t="str">
        <f t="shared" ref="T286:T540" si="73">IF(LEN(E286)-LEN(SUBSTITUTE(E286,".",""))=0,TRIM(E286),TRIM(CONCATENATE(LEFT(TRIM(E286),FIND(" ",TRIM(E286))-1)," ",MID(TRIM(E286),FIND(" ",TRIM(E286))+4,99)," ",MID(TRIM(E286),FIND(" ",TRIM(E286))+4,99))))</f>
        <v>Alca torda</v>
      </c>
      <c r="U286" s="29" t="s">
        <v>959</v>
      </c>
      <c r="V286" s="19" t="e">
        <f t="array" aca="1" ref="V286" ca="1">_xludf.XLOOKUP(U286,#REF!,#REF!)</f>
        <v>#NAME?</v>
      </c>
      <c r="W286" s="29">
        <v>4365</v>
      </c>
      <c r="X286" s="3" t="str">
        <f t="shared" si="56"/>
        <v/>
      </c>
      <c r="Y286" s="2" t="e">
        <f t="shared" ref="Y286:Y540" si="74">IF(K286="4_underart",CONCATENATE("   ",U286),U286)</f>
        <v>#REF!</v>
      </c>
      <c r="Z286" s="2" t="e">
        <f t="shared" ref="Z286:Z540" si="75">IF(#REF!&lt;&gt;"Ordning",IF(#REF!&lt;&gt;"Familj",#REF!,""),"")</f>
        <v>#REF!</v>
      </c>
      <c r="AA286" s="2" t="e">
        <f t="shared" ref="AA286:AA540" si="76">IF(#REF!="Ordning",#REF!,IF(#REF!="Familj",#REF!,""))</f>
        <v>#REF!</v>
      </c>
      <c r="AB286" s="20" t="str">
        <f t="shared" ref="AB286:AB540" si="77">IF(LEFT(G286,7)="Ordning",PROPER(MID(G286,9,999)),IF(LEFT(G286,6)="Familj",PROPER(MID(G286,8,999)),G286))</f>
        <v>Razorbill</v>
      </c>
      <c r="AC286" s="2" t="e">
        <f t="array" ref="AC286">IF(K286="3_art",IF(AB286=_xludf.XLOOKUP(W286,#REF!,#REF!),"",_xludf.XLOOKUP(W286,#REF!,#REF!)),IF(K286="2_familj",IF(AB286=_xludf.XLOOKUP(W286,#REF!,#REF!),"",_xludf.XLOOKUP(W286,#REF!,#REF!)),""))</f>
        <v>#REF!</v>
      </c>
    </row>
    <row r="287" spans="1:29" ht="13.5" customHeight="1">
      <c r="A287" s="37"/>
      <c r="B287" s="38" t="s">
        <v>36</v>
      </c>
      <c r="C287" s="38" t="s">
        <v>37</v>
      </c>
      <c r="D287" s="51"/>
      <c r="E287" s="44" t="s">
        <v>962</v>
      </c>
      <c r="F287" s="45" t="s">
        <v>963</v>
      </c>
      <c r="G287" s="45" t="s">
        <v>964</v>
      </c>
      <c r="H287" s="60"/>
      <c r="K287" s="29" t="e">
        <f t="shared" si="72"/>
        <v>#REF!</v>
      </c>
      <c r="L287" s="30">
        <v>1</v>
      </c>
      <c r="M287" s="19" t="e">
        <f t="shared" si="57"/>
        <v>#REF!</v>
      </c>
      <c r="N287" s="29">
        <v>9</v>
      </c>
      <c r="O287" s="19" t="e">
        <f t="shared" si="55"/>
        <v>#REF!</v>
      </c>
      <c r="P287" s="30">
        <v>17</v>
      </c>
      <c r="Q287" s="19" t="str">
        <f t="shared" si="71"/>
        <v>Alca</v>
      </c>
      <c r="R287" s="19" t="e">
        <f t="shared" si="59"/>
        <v>#REF!</v>
      </c>
      <c r="S287" s="30">
        <v>77</v>
      </c>
      <c r="T287" s="19" t="str">
        <f t="shared" si="73"/>
        <v>Alca torda torda</v>
      </c>
      <c r="U287" s="29" t="s">
        <v>965</v>
      </c>
      <c r="V287" s="19" t="e">
        <f t="array" aca="1" ref="V287" ca="1">_xludf.XLOOKUP(U287,#REF!,#REF!)</f>
        <v>#NAME?</v>
      </c>
      <c r="W287" s="29">
        <v>4366</v>
      </c>
      <c r="X287" s="3" t="str">
        <f t="shared" si="56"/>
        <v/>
      </c>
      <c r="Y287" s="2" t="e">
        <f t="shared" si="74"/>
        <v>#REF!</v>
      </c>
      <c r="Z287" s="2" t="e">
        <f t="shared" si="75"/>
        <v>#REF!</v>
      </c>
      <c r="AA287" s="2" t="e">
        <f t="shared" si="76"/>
        <v>#REF!</v>
      </c>
      <c r="AB287" s="20" t="str">
        <f t="shared" si="77"/>
        <v xml:space="preserve">   Continental Razorbill</v>
      </c>
      <c r="AC287" s="2" t="e">
        <f t="array" ref="AC287">IF(K287="3_art",IF(AB287=_xludf.XLOOKUP(W287,#REF!,#REF!),"",_xludf.XLOOKUP(W287,#REF!,#REF!)),IF(K287="2_familj",IF(AB287=_xludf.XLOOKUP(W287,#REF!,#REF!),"",_xludf.XLOOKUP(W287,#REF!,#REF!)),""))</f>
        <v>#REF!</v>
      </c>
    </row>
    <row r="288" spans="1:29" ht="13.5" customHeight="1">
      <c r="A288" s="37"/>
      <c r="B288" s="38" t="s">
        <v>36</v>
      </c>
      <c r="C288" s="38" t="s">
        <v>44</v>
      </c>
      <c r="D288" s="51"/>
      <c r="E288" s="44" t="s">
        <v>966</v>
      </c>
      <c r="F288" s="45" t="s">
        <v>967</v>
      </c>
      <c r="G288" s="45" t="s">
        <v>968</v>
      </c>
      <c r="H288" s="60"/>
      <c r="K288" s="29" t="e">
        <f t="shared" si="72"/>
        <v>#REF!</v>
      </c>
      <c r="L288" s="30">
        <v>1</v>
      </c>
      <c r="M288" s="19" t="e">
        <f t="shared" si="57"/>
        <v>#REF!</v>
      </c>
      <c r="N288" s="29">
        <v>9</v>
      </c>
      <c r="O288" s="19" t="e">
        <f t="shared" si="55"/>
        <v>#REF!</v>
      </c>
      <c r="P288" s="30">
        <v>17</v>
      </c>
      <c r="Q288" s="19" t="str">
        <f t="shared" si="71"/>
        <v>Alca</v>
      </c>
      <c r="R288" s="19" t="e">
        <f t="shared" si="59"/>
        <v>#REF!</v>
      </c>
      <c r="S288" s="30">
        <v>77</v>
      </c>
      <c r="T288" s="19" t="str">
        <f t="shared" si="73"/>
        <v>Alca torda islandica</v>
      </c>
      <c r="U288" s="29" t="s">
        <v>969</v>
      </c>
      <c r="V288" s="19" t="e">
        <f t="array" aca="1" ref="V288" ca="1">_xludf.XLOOKUP(U288,#REF!,#REF!)</f>
        <v>#NAME?</v>
      </c>
      <c r="W288" s="29">
        <v>4367</v>
      </c>
      <c r="X288" s="3" t="str">
        <f t="shared" si="56"/>
        <v/>
      </c>
      <c r="Y288" s="2" t="e">
        <f t="shared" si="74"/>
        <v>#REF!</v>
      </c>
      <c r="Z288" s="2" t="e">
        <f t="shared" si="75"/>
        <v>#REF!</v>
      </c>
      <c r="AA288" s="2" t="e">
        <f t="shared" si="76"/>
        <v>#REF!</v>
      </c>
      <c r="AB288" s="20" t="str">
        <f t="shared" si="77"/>
        <v xml:space="preserve">   Iceland Razorbill</v>
      </c>
      <c r="AC288" s="2" t="e">
        <f t="array" ref="AC288">IF(K288="3_art",IF(AB288=_xludf.XLOOKUP(W288,#REF!,#REF!),"",_xludf.XLOOKUP(W288,#REF!,#REF!)),IF(K288="2_familj",IF(AB288=_xludf.XLOOKUP(W288,#REF!,#REF!),"",_xludf.XLOOKUP(W288,#REF!,#REF!)),""))</f>
        <v>#REF!</v>
      </c>
    </row>
    <row r="289" spans="1:29" ht="13.5" customHeight="1">
      <c r="A289" s="38" t="s">
        <v>84</v>
      </c>
      <c r="B289" s="38" t="s">
        <v>164</v>
      </c>
      <c r="C289" s="38" t="s">
        <v>31</v>
      </c>
      <c r="D289" s="66" t="s">
        <v>377</v>
      </c>
      <c r="E289" s="40" t="s">
        <v>970</v>
      </c>
      <c r="F289" s="41" t="s">
        <v>971</v>
      </c>
      <c r="G289" s="41" t="s">
        <v>972</v>
      </c>
      <c r="H289" s="41" t="s">
        <v>973</v>
      </c>
      <c r="K289" s="29" t="e">
        <f t="shared" si="72"/>
        <v>#REF!</v>
      </c>
      <c r="L289" s="30">
        <v>1</v>
      </c>
      <c r="M289" s="19" t="e">
        <f t="shared" si="57"/>
        <v>#REF!</v>
      </c>
      <c r="N289" s="29">
        <v>9</v>
      </c>
      <c r="O289" s="19" t="e">
        <f t="shared" si="55"/>
        <v>#REF!</v>
      </c>
      <c r="P289" s="30">
        <v>17</v>
      </c>
      <c r="Q289" s="19" t="str">
        <f t="shared" si="71"/>
        <v>Pinguinus</v>
      </c>
      <c r="R289" s="19" t="e">
        <f t="shared" si="59"/>
        <v>#REF!</v>
      </c>
      <c r="S289" s="30">
        <v>78</v>
      </c>
      <c r="T289" s="19" t="str">
        <f t="shared" si="73"/>
        <v>Pinguinus impennis</v>
      </c>
      <c r="U289" s="29" t="s">
        <v>970</v>
      </c>
      <c r="V289" s="19" t="e">
        <f t="array" aca="1" ref="V289" ca="1">_xludf.XLOOKUP(U289,#REF!,#REF!)</f>
        <v>#NAME?</v>
      </c>
      <c r="W289" s="29">
        <v>4369</v>
      </c>
      <c r="X289" s="3" t="str">
        <f t="shared" si="56"/>
        <v/>
      </c>
      <c r="Y289" s="2" t="e">
        <f t="shared" si="74"/>
        <v>#REF!</v>
      </c>
      <c r="Z289" s="2" t="e">
        <f t="shared" si="75"/>
        <v>#REF!</v>
      </c>
      <c r="AA289" s="2" t="e">
        <f t="shared" si="76"/>
        <v>#REF!</v>
      </c>
      <c r="AB289" s="20" t="str">
        <f t="shared" si="77"/>
        <v>Great Auk</v>
      </c>
      <c r="AC289" s="2" t="e">
        <f t="array" ref="AC289">IF(K289="3_art",IF(AB289=_xludf.XLOOKUP(W289,#REF!,#REF!),"",_xludf.XLOOKUP(W289,#REF!,#REF!)),IF(K289="2_familj",IF(AB289=_xludf.XLOOKUP(W289,#REF!,#REF!),"",_xludf.XLOOKUP(W289,#REF!,#REF!)),""))</f>
        <v>#REF!</v>
      </c>
    </row>
    <row r="290" spans="1:29" ht="13.5" customHeight="1">
      <c r="A290" s="37"/>
      <c r="B290" s="37"/>
      <c r="C290" s="37"/>
      <c r="D290" s="48"/>
      <c r="E290" s="40" t="s">
        <v>974</v>
      </c>
      <c r="F290" s="41" t="s">
        <v>975</v>
      </c>
      <c r="G290" s="41" t="s">
        <v>976</v>
      </c>
      <c r="H290" s="41" t="s">
        <v>977</v>
      </c>
      <c r="K290" s="29" t="e">
        <f t="shared" si="72"/>
        <v>#REF!</v>
      </c>
      <c r="L290" s="30">
        <v>1</v>
      </c>
      <c r="M290" s="19" t="e">
        <f t="shared" si="57"/>
        <v>#REF!</v>
      </c>
      <c r="N290" s="29">
        <v>9</v>
      </c>
      <c r="O290" s="19" t="e">
        <f t="shared" si="55"/>
        <v>#REF!</v>
      </c>
      <c r="P290" s="30">
        <v>17</v>
      </c>
      <c r="Q290" s="19" t="str">
        <f t="shared" si="71"/>
        <v>Alle</v>
      </c>
      <c r="R290" s="19" t="e">
        <f t="shared" si="59"/>
        <v>#REF!</v>
      </c>
      <c r="S290" s="30">
        <v>79</v>
      </c>
      <c r="T290" s="19" t="str">
        <f t="shared" si="73"/>
        <v>Alle alle</v>
      </c>
      <c r="U290" s="29" t="s">
        <v>974</v>
      </c>
      <c r="V290" s="19" t="e">
        <f t="array" aca="1" ref="V290" ca="1">_xludf.XLOOKUP(U290,#REF!,#REF!)</f>
        <v>#NAME?</v>
      </c>
      <c r="W290" s="29">
        <v>4371</v>
      </c>
      <c r="X290" s="3" t="str">
        <f t="shared" si="56"/>
        <v/>
      </c>
      <c r="Y290" s="2" t="e">
        <f t="shared" si="74"/>
        <v>#REF!</v>
      </c>
      <c r="Z290" s="2" t="e">
        <f t="shared" si="75"/>
        <v>#REF!</v>
      </c>
      <c r="AA290" s="2" t="e">
        <f t="shared" si="76"/>
        <v>#REF!</v>
      </c>
      <c r="AB290" s="20" t="str">
        <f t="shared" si="77"/>
        <v>Little Auk</v>
      </c>
      <c r="AC290" s="2" t="e">
        <f t="array" ref="AC290">IF(K290="3_art",IF(AB290=_xludf.XLOOKUP(W290,#REF!,#REF!),"",_xludf.XLOOKUP(W290,#REF!,#REF!)),IF(K290="2_familj",IF(AB290=_xludf.XLOOKUP(W290,#REF!,#REF!),"",_xludf.XLOOKUP(W290,#REF!,#REF!)),""))</f>
        <v>#REF!</v>
      </c>
    </row>
    <row r="291" spans="1:29" ht="13.5" customHeight="1">
      <c r="A291" s="37"/>
      <c r="B291" s="38" t="s">
        <v>36</v>
      </c>
      <c r="C291" s="38" t="s">
        <v>55</v>
      </c>
      <c r="D291" s="51"/>
      <c r="E291" s="44" t="s">
        <v>978</v>
      </c>
      <c r="F291" s="45" t="s">
        <v>979</v>
      </c>
      <c r="G291" s="63" t="s">
        <v>980</v>
      </c>
      <c r="H291" s="60"/>
      <c r="K291" s="29" t="e">
        <f t="shared" si="72"/>
        <v>#REF!</v>
      </c>
      <c r="L291" s="30">
        <v>1</v>
      </c>
      <c r="M291" s="19" t="e">
        <f t="shared" si="57"/>
        <v>#REF!</v>
      </c>
      <c r="N291" s="29">
        <v>9</v>
      </c>
      <c r="O291" s="19" t="e">
        <f t="shared" si="55"/>
        <v>#REF!</v>
      </c>
      <c r="P291" s="30">
        <v>17</v>
      </c>
      <c r="Q291" s="19" t="str">
        <f t="shared" si="71"/>
        <v>Alle</v>
      </c>
      <c r="R291" s="19" t="e">
        <f t="shared" si="59"/>
        <v>#REF!</v>
      </c>
      <c r="S291" s="30">
        <v>79</v>
      </c>
      <c r="T291" s="19" t="str">
        <f t="shared" si="73"/>
        <v>Alle alle alle</v>
      </c>
      <c r="U291" s="29" t="s">
        <v>981</v>
      </c>
      <c r="V291" s="19" t="e">
        <f t="array" aca="1" ref="V291" ca="1">_xludf.XLOOKUP(U291,#REF!,#REF!)</f>
        <v>#NAME?</v>
      </c>
      <c r="W291" s="29">
        <v>4372</v>
      </c>
      <c r="X291" s="3" t="str">
        <f t="shared" si="56"/>
        <v/>
      </c>
      <c r="Y291" s="2" t="e">
        <f t="shared" si="74"/>
        <v>#REF!</v>
      </c>
      <c r="Z291" s="2" t="e">
        <f t="shared" si="75"/>
        <v>#REF!</v>
      </c>
      <c r="AA291" s="2" t="e">
        <f t="shared" si="76"/>
        <v>#REF!</v>
      </c>
      <c r="AB291" s="20" t="str">
        <f t="shared" si="77"/>
        <v xml:space="preserve">   Common Little Auk</v>
      </c>
      <c r="AC291" s="2" t="e">
        <f t="array" ref="AC291">IF(K291="3_art",IF(AB291=_xludf.XLOOKUP(W291,#REF!,#REF!),"",_xludf.XLOOKUP(W291,#REF!,#REF!)),IF(K291="2_familj",IF(AB291=_xludf.XLOOKUP(W291,#REF!,#REF!),"",_xludf.XLOOKUP(W291,#REF!,#REF!)),""))</f>
        <v>#REF!</v>
      </c>
    </row>
    <row r="292" spans="1:29" ht="13.5" customHeight="1">
      <c r="A292" s="38" t="s">
        <v>84</v>
      </c>
      <c r="B292" s="37"/>
      <c r="C292" s="37"/>
      <c r="D292" s="83"/>
      <c r="E292" s="40" t="s">
        <v>982</v>
      </c>
      <c r="F292" s="41" t="s">
        <v>983</v>
      </c>
      <c r="G292" s="41" t="s">
        <v>984</v>
      </c>
      <c r="H292" s="49"/>
      <c r="K292" s="29" t="e">
        <f t="shared" si="72"/>
        <v>#REF!</v>
      </c>
      <c r="L292" s="30">
        <v>1</v>
      </c>
      <c r="M292" s="19" t="e">
        <f t="shared" si="57"/>
        <v>#REF!</v>
      </c>
      <c r="N292" s="29">
        <v>9</v>
      </c>
      <c r="O292" s="19" t="e">
        <f t="shared" si="55"/>
        <v>#REF!</v>
      </c>
      <c r="P292" s="30">
        <v>17</v>
      </c>
      <c r="Q292" s="19" t="str">
        <f t="shared" si="71"/>
        <v>Uria</v>
      </c>
      <c r="R292" s="19" t="e">
        <f t="shared" si="59"/>
        <v>#REF!</v>
      </c>
      <c r="S292" s="30">
        <v>80</v>
      </c>
      <c r="T292" s="19" t="str">
        <f t="shared" si="73"/>
        <v>Uria lomvia</v>
      </c>
      <c r="U292" s="29" t="s">
        <v>982</v>
      </c>
      <c r="V292" s="19" t="e">
        <f t="array" aca="1" ref="V292" ca="1">_xludf.XLOOKUP(U292,#REF!,#REF!)</f>
        <v>#NAME?</v>
      </c>
      <c r="W292" s="29">
        <v>4375</v>
      </c>
      <c r="X292" s="3" t="str">
        <f t="shared" si="56"/>
        <v/>
      </c>
      <c r="Y292" s="2" t="e">
        <f t="shared" si="74"/>
        <v>#REF!</v>
      </c>
      <c r="Z292" s="2" t="e">
        <f t="shared" si="75"/>
        <v>#REF!</v>
      </c>
      <c r="AA292" s="2" t="e">
        <f t="shared" si="76"/>
        <v>#REF!</v>
      </c>
      <c r="AB292" s="20" t="str">
        <f t="shared" si="77"/>
        <v>Thick-billed Murre</v>
      </c>
      <c r="AC292" s="2" t="e">
        <f t="array" ref="AC292">IF(K292="3_art",IF(AB292=_xludf.XLOOKUP(W292,#REF!,#REF!),"",_xludf.XLOOKUP(W292,#REF!,#REF!)),IF(K292="2_familj",IF(AB292=_xludf.XLOOKUP(W292,#REF!,#REF!),"",_xludf.XLOOKUP(W292,#REF!,#REF!)),""))</f>
        <v>#REF!</v>
      </c>
    </row>
    <row r="293" spans="1:29" ht="13.5" customHeight="1">
      <c r="A293" s="37"/>
      <c r="B293" s="38" t="s">
        <v>36</v>
      </c>
      <c r="C293" s="38" t="s">
        <v>31</v>
      </c>
      <c r="D293" s="72" t="s">
        <v>985</v>
      </c>
      <c r="E293" s="44" t="s">
        <v>986</v>
      </c>
      <c r="F293" s="45" t="s">
        <v>987</v>
      </c>
      <c r="G293" s="45" t="s">
        <v>988</v>
      </c>
      <c r="H293" s="90"/>
      <c r="K293" s="29" t="e">
        <f t="shared" si="72"/>
        <v>#REF!</v>
      </c>
      <c r="L293" s="30">
        <v>1</v>
      </c>
      <c r="M293" s="19" t="e">
        <f t="shared" si="57"/>
        <v>#REF!</v>
      </c>
      <c r="N293" s="29">
        <v>9</v>
      </c>
      <c r="O293" s="19" t="e">
        <f t="shared" si="55"/>
        <v>#REF!</v>
      </c>
      <c r="P293" s="30">
        <v>17</v>
      </c>
      <c r="Q293" s="19" t="str">
        <f t="shared" si="71"/>
        <v>Uria</v>
      </c>
      <c r="R293" s="19" t="e">
        <f t="shared" si="59"/>
        <v>#REF!</v>
      </c>
      <c r="S293" s="30">
        <v>80</v>
      </c>
      <c r="T293" s="19" t="str">
        <f t="shared" si="73"/>
        <v>Uria lomvia lomvia</v>
      </c>
      <c r="U293" s="29" t="s">
        <v>989</v>
      </c>
      <c r="V293" s="19" t="e">
        <f t="array" aca="1" ref="V293" ca="1">_xludf.XLOOKUP(U293,#REF!,#REF!)</f>
        <v>#NAME?</v>
      </c>
      <c r="W293" s="29">
        <v>4376</v>
      </c>
      <c r="X293" s="3" t="str">
        <f t="shared" si="56"/>
        <v/>
      </c>
      <c r="Y293" s="2" t="e">
        <f t="shared" si="74"/>
        <v>#REF!</v>
      </c>
      <c r="Z293" s="2" t="e">
        <f t="shared" si="75"/>
        <v>#REF!</v>
      </c>
      <c r="AA293" s="2" t="e">
        <f t="shared" si="76"/>
        <v>#REF!</v>
      </c>
      <c r="AB293" s="20" t="str">
        <f t="shared" si="77"/>
        <v xml:space="preserve">   North Atlantic Thick-billed Murre</v>
      </c>
      <c r="AC293" s="2" t="e">
        <f t="array" ref="AC293">IF(K293="3_art",IF(AB293=_xludf.XLOOKUP(W293,#REF!,#REF!),"",_xludf.XLOOKUP(W293,#REF!,#REF!)),IF(K293="2_familj",IF(AB293=_xludf.XLOOKUP(W293,#REF!,#REF!),"",_xludf.XLOOKUP(W293,#REF!,#REF!)),""))</f>
        <v>#REF!</v>
      </c>
    </row>
    <row r="294" spans="1:29" ht="13.5" customHeight="1">
      <c r="A294" s="37"/>
      <c r="B294" s="37"/>
      <c r="C294" s="37"/>
      <c r="D294" s="48"/>
      <c r="E294" s="40" t="s">
        <v>990</v>
      </c>
      <c r="F294" s="41" t="s">
        <v>991</v>
      </c>
      <c r="G294" s="41" t="s">
        <v>992</v>
      </c>
      <c r="H294" s="49"/>
      <c r="K294" s="29" t="e">
        <f t="shared" si="72"/>
        <v>#REF!</v>
      </c>
      <c r="L294" s="30">
        <v>1</v>
      </c>
      <c r="M294" s="19" t="e">
        <f t="shared" si="57"/>
        <v>#REF!</v>
      </c>
      <c r="N294" s="29">
        <v>9</v>
      </c>
      <c r="O294" s="19" t="e">
        <f t="shared" si="55"/>
        <v>#REF!</v>
      </c>
      <c r="P294" s="30">
        <v>17</v>
      </c>
      <c r="Q294" s="19" t="str">
        <f t="shared" si="71"/>
        <v>Uria</v>
      </c>
      <c r="R294" s="19" t="e">
        <f t="shared" si="59"/>
        <v>#REF!</v>
      </c>
      <c r="S294" s="30">
        <v>80</v>
      </c>
      <c r="T294" s="19" t="str">
        <f t="shared" si="73"/>
        <v>Uria aalge</v>
      </c>
      <c r="U294" s="29" t="s">
        <v>990</v>
      </c>
      <c r="V294" s="19" t="e">
        <f t="array" aca="1" ref="V294" ca="1">_xludf.XLOOKUP(U294,#REF!,#REF!)</f>
        <v>#NAME?</v>
      </c>
      <c r="W294" s="29">
        <v>4380</v>
      </c>
      <c r="X294" s="3" t="str">
        <f t="shared" si="56"/>
        <v/>
      </c>
      <c r="Y294" s="2" t="e">
        <f t="shared" si="74"/>
        <v>#REF!</v>
      </c>
      <c r="Z294" s="2" t="e">
        <f t="shared" si="75"/>
        <v>#REF!</v>
      </c>
      <c r="AA294" s="2" t="e">
        <f t="shared" si="76"/>
        <v>#REF!</v>
      </c>
      <c r="AB294" s="20" t="str">
        <f t="shared" si="77"/>
        <v>Common Murre</v>
      </c>
      <c r="AC294" s="2" t="e">
        <f t="array" ref="AC294">IF(K294="3_art",IF(AB294=_xludf.XLOOKUP(W294,#REF!,#REF!),"",_xludf.XLOOKUP(W294,#REF!,#REF!)),IF(K294="2_familj",IF(AB294=_xludf.XLOOKUP(W294,#REF!,#REF!),"",_xludf.XLOOKUP(W294,#REF!,#REF!)),""))</f>
        <v>#REF!</v>
      </c>
    </row>
    <row r="295" spans="1:29" ht="13.5" customHeight="1">
      <c r="A295" s="37"/>
      <c r="B295" s="38" t="s">
        <v>36</v>
      </c>
      <c r="C295" s="38" t="s">
        <v>37</v>
      </c>
      <c r="D295" s="51"/>
      <c r="E295" s="44" t="s">
        <v>993</v>
      </c>
      <c r="F295" s="45" t="s">
        <v>994</v>
      </c>
      <c r="G295" s="45" t="s">
        <v>995</v>
      </c>
      <c r="H295" s="60"/>
      <c r="K295" s="29" t="e">
        <f t="shared" si="72"/>
        <v>#REF!</v>
      </c>
      <c r="L295" s="30">
        <v>1</v>
      </c>
      <c r="M295" s="19" t="e">
        <f t="shared" si="57"/>
        <v>#REF!</v>
      </c>
      <c r="N295" s="29">
        <v>9</v>
      </c>
      <c r="O295" s="19" t="e">
        <f t="shared" si="55"/>
        <v>#REF!</v>
      </c>
      <c r="P295" s="30">
        <v>17</v>
      </c>
      <c r="Q295" s="19" t="str">
        <f t="shared" si="71"/>
        <v>Uria</v>
      </c>
      <c r="R295" s="19" t="e">
        <f t="shared" si="59"/>
        <v>#REF!</v>
      </c>
      <c r="S295" s="30">
        <v>80</v>
      </c>
      <c r="T295" s="19" t="str">
        <f t="shared" si="73"/>
        <v>Uria aalge aalge</v>
      </c>
      <c r="U295" s="29" t="s">
        <v>996</v>
      </c>
      <c r="V295" s="19" t="e">
        <f t="array" aca="1" ref="V295" ca="1">_xludf.XLOOKUP(U295,#REF!,#REF!)</f>
        <v>#NAME?</v>
      </c>
      <c r="W295" s="29">
        <v>4381</v>
      </c>
      <c r="X295" s="3" t="str">
        <f t="shared" si="56"/>
        <v/>
      </c>
      <c r="Y295" s="2" t="e">
        <f t="shared" si="74"/>
        <v>#REF!</v>
      </c>
      <c r="Z295" s="2" t="e">
        <f t="shared" si="75"/>
        <v>#REF!</v>
      </c>
      <c r="AA295" s="2" t="e">
        <f t="shared" si="76"/>
        <v>#REF!</v>
      </c>
      <c r="AB295" s="20" t="str">
        <f t="shared" si="77"/>
        <v xml:space="preserve">   Atlantic Common Murre</v>
      </c>
      <c r="AC295" s="2" t="e">
        <f t="array" ref="AC295">IF(K295="3_art",IF(AB295=_xludf.XLOOKUP(W295,#REF!,#REF!),"",_xludf.XLOOKUP(W295,#REF!,#REF!)),IF(K295="2_familj",IF(AB295=_xludf.XLOOKUP(W295,#REF!,#REF!),"",_xludf.XLOOKUP(W295,#REF!,#REF!)),""))</f>
        <v>#REF!</v>
      </c>
    </row>
    <row r="296" spans="1:29" ht="13.5" customHeight="1">
      <c r="A296" s="37"/>
      <c r="B296" s="38" t="s">
        <v>36</v>
      </c>
      <c r="C296" s="38" t="s">
        <v>44</v>
      </c>
      <c r="D296" s="51"/>
      <c r="E296" s="44" t="s">
        <v>997</v>
      </c>
      <c r="F296" s="45" t="s">
        <v>998</v>
      </c>
      <c r="G296" s="45" t="s">
        <v>999</v>
      </c>
      <c r="H296" s="60"/>
      <c r="K296" s="29" t="e">
        <f t="shared" si="72"/>
        <v>#REF!</v>
      </c>
      <c r="L296" s="30">
        <v>1</v>
      </c>
      <c r="M296" s="19" t="e">
        <f t="shared" si="57"/>
        <v>#REF!</v>
      </c>
      <c r="N296" s="29">
        <v>9</v>
      </c>
      <c r="O296" s="19" t="e">
        <f t="shared" si="55"/>
        <v>#REF!</v>
      </c>
      <c r="P296" s="30">
        <v>17</v>
      </c>
      <c r="Q296" s="19" t="str">
        <f t="shared" si="71"/>
        <v>Uria</v>
      </c>
      <c r="R296" s="19" t="e">
        <f t="shared" si="59"/>
        <v>#REF!</v>
      </c>
      <c r="S296" s="30">
        <v>80</v>
      </c>
      <c r="T296" s="19" t="str">
        <f t="shared" si="73"/>
        <v>Uria aalge hyperborea</v>
      </c>
      <c r="U296" s="29" t="s">
        <v>1000</v>
      </c>
      <c r="V296" s="19" t="e">
        <f t="array" aca="1" ref="V296" ca="1">_xludf.XLOOKUP(U296,#REF!,#REF!)</f>
        <v>#NAME?</v>
      </c>
      <c r="W296" s="29">
        <v>4382</v>
      </c>
      <c r="X296" s="3" t="str">
        <f t="shared" si="56"/>
        <v/>
      </c>
      <c r="Y296" s="2" t="e">
        <f t="shared" si="74"/>
        <v>#REF!</v>
      </c>
      <c r="Z296" s="2" t="e">
        <f t="shared" si="75"/>
        <v>#REF!</v>
      </c>
      <c r="AA296" s="2" t="e">
        <f t="shared" si="76"/>
        <v>#REF!</v>
      </c>
      <c r="AB296" s="20" t="str">
        <f t="shared" si="77"/>
        <v xml:space="preserve">   Northeast Atlantic Common Murre</v>
      </c>
      <c r="AC296" s="2" t="e">
        <f t="array" ref="AC296">IF(K296="3_art",IF(AB296=_xludf.XLOOKUP(W296,#REF!,#REF!),"",_xludf.XLOOKUP(W296,#REF!,#REF!)),IF(K296="2_familj",IF(AB296=_xludf.XLOOKUP(W296,#REF!,#REF!),"",_xludf.XLOOKUP(W296,#REF!,#REF!)),""))</f>
        <v>#REF!</v>
      </c>
    </row>
    <row r="297" spans="1:29" ht="13.5" customHeight="1">
      <c r="A297" s="37"/>
      <c r="B297" s="38" t="s">
        <v>36</v>
      </c>
      <c r="C297" s="38" t="s">
        <v>44</v>
      </c>
      <c r="D297" s="51"/>
      <c r="E297" s="44" t="s">
        <v>1001</v>
      </c>
      <c r="F297" s="45" t="s">
        <v>1002</v>
      </c>
      <c r="G297" s="45" t="s">
        <v>1003</v>
      </c>
      <c r="H297" s="60"/>
      <c r="K297" s="29" t="e">
        <f t="shared" si="72"/>
        <v>#REF!</v>
      </c>
      <c r="L297" s="30">
        <v>1</v>
      </c>
      <c r="M297" s="19" t="e">
        <f t="shared" si="57"/>
        <v>#REF!</v>
      </c>
      <c r="N297" s="29">
        <v>9</v>
      </c>
      <c r="O297" s="19" t="e">
        <f t="shared" si="55"/>
        <v>#REF!</v>
      </c>
      <c r="P297" s="30">
        <v>17</v>
      </c>
      <c r="Q297" s="19" t="str">
        <f t="shared" si="71"/>
        <v>Uria</v>
      </c>
      <c r="R297" s="19" t="e">
        <f t="shared" si="59"/>
        <v>#REF!</v>
      </c>
      <c r="S297" s="30">
        <v>80</v>
      </c>
      <c r="T297" s="19" t="str">
        <f t="shared" si="73"/>
        <v>Uria aalge albionis</v>
      </c>
      <c r="U297" s="29" t="s">
        <v>1004</v>
      </c>
      <c r="V297" s="19" t="e">
        <f t="array" aca="1" ref="V297" ca="1">_xludf.XLOOKUP(U297,#REF!,#REF!)</f>
        <v>#NAME?</v>
      </c>
      <c r="W297" s="29">
        <v>4383</v>
      </c>
      <c r="X297" s="3" t="str">
        <f t="shared" si="56"/>
        <v/>
      </c>
      <c r="Y297" s="2" t="e">
        <f t="shared" si="74"/>
        <v>#REF!</v>
      </c>
      <c r="Z297" s="2" t="e">
        <f t="shared" si="75"/>
        <v>#REF!</v>
      </c>
      <c r="AA297" s="2" t="e">
        <f t="shared" si="76"/>
        <v>#REF!</v>
      </c>
      <c r="AB297" s="20" t="str">
        <f t="shared" si="77"/>
        <v xml:space="preserve">   Southern Atlantic Common Murre</v>
      </c>
      <c r="AC297" s="2" t="e">
        <f t="array" ref="AC297">IF(K297="3_art",IF(AB297=_xludf.XLOOKUP(W297,#REF!,#REF!),"",_xludf.XLOOKUP(W297,#REF!,#REF!)),IF(K297="2_familj",IF(AB297=_xludf.XLOOKUP(W297,#REF!,#REF!),"",_xludf.XLOOKUP(W297,#REF!,#REF!)),""))</f>
        <v>#REF!</v>
      </c>
    </row>
    <row r="298" spans="1:29" ht="13.5" customHeight="1">
      <c r="A298" s="33"/>
      <c r="B298" s="33"/>
      <c r="C298" s="33"/>
      <c r="D298" s="34" t="s">
        <v>21</v>
      </c>
      <c r="E298" s="35" t="s">
        <v>1005</v>
      </c>
      <c r="F298" s="36" t="s">
        <v>1006</v>
      </c>
      <c r="G298" s="36" t="s">
        <v>1007</v>
      </c>
      <c r="H298" s="36"/>
      <c r="K298" s="29" t="e">
        <f t="shared" si="72"/>
        <v>#REF!</v>
      </c>
      <c r="L298" s="30">
        <v>1</v>
      </c>
      <c r="M298" s="19" t="e">
        <f t="shared" si="57"/>
        <v>#REF!</v>
      </c>
      <c r="N298" s="29">
        <v>9</v>
      </c>
      <c r="O298" s="19" t="e">
        <f t="shared" si="55"/>
        <v>#REF!</v>
      </c>
      <c r="P298" s="30">
        <v>18</v>
      </c>
      <c r="Q298" s="19" t="str">
        <f t="shared" si="71"/>
        <v>Uria</v>
      </c>
      <c r="R298" s="19" t="e">
        <f t="shared" si="59"/>
        <v>#REF!</v>
      </c>
      <c r="S298" s="30">
        <v>80</v>
      </c>
      <c r="T298" s="19" t="str">
        <f t="shared" si="73"/>
        <v>Laridae</v>
      </c>
      <c r="U298" s="29" t="s">
        <v>1005</v>
      </c>
      <c r="V298" s="19" t="e">
        <f t="array" aca="1" ref="V298" ca="1">_xludf.XLOOKUP(U298,#REF!,#REF!)</f>
        <v>#NAME?</v>
      </c>
      <c r="W298" s="29">
        <v>4386</v>
      </c>
      <c r="X298" s="3" t="str">
        <f t="shared" si="56"/>
        <v/>
      </c>
      <c r="Y298" s="2" t="e">
        <f t="shared" si="74"/>
        <v>#REF!</v>
      </c>
      <c r="Z298" s="20" t="e">
        <f t="shared" si="75"/>
        <v>#REF!</v>
      </c>
      <c r="AA298" s="2" t="e">
        <f t="shared" si="76"/>
        <v>#REF!</v>
      </c>
      <c r="AB298" s="20" t="str">
        <f t="shared" si="77"/>
        <v>Skimmers, Noddies, Terns, and Gulls</v>
      </c>
      <c r="AC298" s="2" t="e">
        <f t="array" ref="AC298">IF(K298="3_art",IF(AB298=_xludf.XLOOKUP(W298,#REF!,#REF!),"",_xludf.XLOOKUP(W298,#REF!,#REF!)),IF(K298="2_familj",IF(AB298=_xludf.XLOOKUP(W298,#REF!,#REF!),"",_xludf.XLOOKUP(W298,#REF!,#REF!)),""))</f>
        <v>#REF!</v>
      </c>
    </row>
    <row r="299" spans="1:29" ht="13.5" customHeight="1">
      <c r="A299" s="38" t="s">
        <v>84</v>
      </c>
      <c r="B299" s="37"/>
      <c r="C299" s="37"/>
      <c r="D299" s="83"/>
      <c r="E299" s="40" t="s">
        <v>1008</v>
      </c>
      <c r="F299" s="41" t="s">
        <v>1009</v>
      </c>
      <c r="G299" s="41" t="s">
        <v>1010</v>
      </c>
      <c r="H299" s="49"/>
      <c r="K299" s="29" t="e">
        <f t="shared" si="72"/>
        <v>#REF!</v>
      </c>
      <c r="L299" s="30">
        <v>1</v>
      </c>
      <c r="M299" s="19" t="e">
        <f t="shared" si="57"/>
        <v>#REF!</v>
      </c>
      <c r="N299" s="29">
        <v>9</v>
      </c>
      <c r="O299" s="19" t="e">
        <f t="shared" si="55"/>
        <v>#REF!</v>
      </c>
      <c r="P299" s="30">
        <v>18</v>
      </c>
      <c r="Q299" s="19" t="str">
        <f t="shared" si="71"/>
        <v>Onychoprion</v>
      </c>
      <c r="R299" s="19" t="e">
        <f t="shared" si="59"/>
        <v>#REF!</v>
      </c>
      <c r="S299" s="30">
        <v>81</v>
      </c>
      <c r="T299" s="19" t="str">
        <f t="shared" si="73"/>
        <v>Onychoprion fuscatus</v>
      </c>
      <c r="U299" s="29" t="s">
        <v>1008</v>
      </c>
      <c r="V299" s="19" t="e">
        <f t="array" aca="1" ref="V299" ca="1">_xludf.XLOOKUP(U299,#REF!,#REF!)</f>
        <v>#NAME?</v>
      </c>
      <c r="W299" s="29">
        <v>4429</v>
      </c>
      <c r="X299" s="3" t="str">
        <f t="shared" si="56"/>
        <v/>
      </c>
      <c r="Y299" s="2" t="e">
        <f t="shared" si="74"/>
        <v>#REF!</v>
      </c>
      <c r="Z299" s="2" t="e">
        <f t="shared" si="75"/>
        <v>#REF!</v>
      </c>
      <c r="AA299" s="2" t="e">
        <f t="shared" si="76"/>
        <v>#REF!</v>
      </c>
      <c r="AB299" s="20" t="str">
        <f t="shared" si="77"/>
        <v>Sooty Tern</v>
      </c>
      <c r="AC299" s="2" t="e">
        <f t="array" ref="AC299">IF(K299="3_art",IF(AB299=_xludf.XLOOKUP(W299,#REF!,#REF!),"",_xludf.XLOOKUP(W299,#REF!,#REF!)),IF(K299="2_familj",IF(AB299=_xludf.XLOOKUP(W299,#REF!,#REF!),"",_xludf.XLOOKUP(W299,#REF!,#REF!)),""))</f>
        <v>#REF!</v>
      </c>
    </row>
    <row r="300" spans="1:29" ht="13.5" customHeight="1">
      <c r="A300" s="37"/>
      <c r="B300" s="38" t="s">
        <v>36</v>
      </c>
      <c r="C300" s="38" t="s">
        <v>31</v>
      </c>
      <c r="D300" s="72" t="s">
        <v>377</v>
      </c>
      <c r="E300" s="65" t="s">
        <v>1011</v>
      </c>
      <c r="F300" s="45" t="s">
        <v>1012</v>
      </c>
      <c r="G300" s="63" t="s">
        <v>1013</v>
      </c>
      <c r="H300" s="49"/>
      <c r="K300" s="29" t="e">
        <f t="shared" si="72"/>
        <v>#REF!</v>
      </c>
      <c r="L300" s="30">
        <v>1</v>
      </c>
      <c r="M300" s="19" t="e">
        <f t="shared" si="57"/>
        <v>#REF!</v>
      </c>
      <c r="N300" s="29">
        <v>9</v>
      </c>
      <c r="O300" s="19" t="e">
        <f t="shared" si="55"/>
        <v>#REF!</v>
      </c>
      <c r="P300" s="30">
        <v>18</v>
      </c>
      <c r="Q300" s="19" t="str">
        <f t="shared" si="71"/>
        <v>Onychoprion</v>
      </c>
      <c r="R300" s="19" t="e">
        <f t="shared" si="59"/>
        <v>#REF!</v>
      </c>
      <c r="S300" s="30">
        <v>81</v>
      </c>
      <c r="T300" s="19" t="str">
        <f t="shared" si="73"/>
        <v>Onychoprion fuscatus fuscatus</v>
      </c>
      <c r="U300" s="29" t="s">
        <v>1014</v>
      </c>
      <c r="V300" s="19" t="e">
        <f t="array" aca="1" ref="V300" ca="1">_xludf.XLOOKUP(U300,#REF!,#REF!)</f>
        <v>#NAME?</v>
      </c>
      <c r="W300" s="29">
        <v>4430</v>
      </c>
      <c r="X300" s="3" t="str">
        <f t="shared" si="56"/>
        <v/>
      </c>
      <c r="Y300" s="2" t="e">
        <f t="shared" si="74"/>
        <v>#REF!</v>
      </c>
      <c r="Z300" s="2" t="e">
        <f t="shared" si="75"/>
        <v>#REF!</v>
      </c>
      <c r="AA300" s="2" t="e">
        <f t="shared" si="76"/>
        <v>#REF!</v>
      </c>
      <c r="AB300" s="20" t="str">
        <f t="shared" si="77"/>
        <v xml:space="preserve">   Caribbean Sooty Tern</v>
      </c>
      <c r="AC300" s="2" t="e">
        <f t="array" ref="AC300">IF(K300="3_art",IF(AB300=_xludf.XLOOKUP(W300,#REF!,#REF!),"",_xludf.XLOOKUP(W300,#REF!,#REF!)),IF(K300="2_familj",IF(AB300=_xludf.XLOOKUP(W300,#REF!,#REF!),"",_xludf.XLOOKUP(W300,#REF!,#REF!)),""))</f>
        <v>#REF!</v>
      </c>
    </row>
    <row r="301" spans="1:29" ht="13.5" customHeight="1">
      <c r="A301" s="38" t="s">
        <v>84</v>
      </c>
      <c r="B301" s="37"/>
      <c r="C301" s="37"/>
      <c r="D301" s="48"/>
      <c r="E301" s="40" t="s">
        <v>1015</v>
      </c>
      <c r="F301" s="41" t="s">
        <v>1016</v>
      </c>
      <c r="G301" s="41" t="s">
        <v>1017</v>
      </c>
      <c r="H301" s="49"/>
      <c r="K301" s="29" t="e">
        <f t="shared" si="72"/>
        <v>#REF!</v>
      </c>
      <c r="L301" s="30">
        <v>1</v>
      </c>
      <c r="M301" s="19" t="e">
        <f t="shared" si="57"/>
        <v>#REF!</v>
      </c>
      <c r="N301" s="29">
        <v>9</v>
      </c>
      <c r="O301" s="19" t="e">
        <f t="shared" si="55"/>
        <v>#REF!</v>
      </c>
      <c r="P301" s="30">
        <v>18</v>
      </c>
      <c r="Q301" s="19" t="str">
        <f t="shared" si="71"/>
        <v>Onychoprion</v>
      </c>
      <c r="R301" s="19" t="e">
        <f t="shared" si="59"/>
        <v>#REF!</v>
      </c>
      <c r="S301" s="30">
        <v>81</v>
      </c>
      <c r="T301" s="19" t="str">
        <f t="shared" si="73"/>
        <v>Onychoprion anaethetus</v>
      </c>
      <c r="U301" s="29" t="s">
        <v>1015</v>
      </c>
      <c r="V301" s="19" t="e">
        <f t="array" aca="1" ref="V301" ca="1">_xludf.XLOOKUP(U301,#REF!,#REF!)</f>
        <v>#NAME?</v>
      </c>
      <c r="W301" s="29">
        <v>4437</v>
      </c>
      <c r="X301" s="3" t="str">
        <f t="shared" si="56"/>
        <v/>
      </c>
      <c r="Y301" s="2" t="e">
        <f t="shared" si="74"/>
        <v>#REF!</v>
      </c>
      <c r="Z301" s="2" t="e">
        <f t="shared" si="75"/>
        <v>#REF!</v>
      </c>
      <c r="AA301" s="2" t="e">
        <f t="shared" si="76"/>
        <v>#REF!</v>
      </c>
      <c r="AB301" s="20" t="str">
        <f t="shared" si="77"/>
        <v>Bridled Tern</v>
      </c>
      <c r="AC301" s="2" t="e">
        <f t="array" ref="AC301">IF(K301="3_art",IF(AB301=_xludf.XLOOKUP(W301,#REF!,#REF!),"",_xludf.XLOOKUP(W301,#REF!,#REF!)),IF(K301="2_familj",IF(AB301=_xludf.XLOOKUP(W301,#REF!,#REF!),"",_xludf.XLOOKUP(W301,#REF!,#REF!)),""))</f>
        <v>#REF!</v>
      </c>
    </row>
    <row r="302" spans="1:29" ht="13.5" customHeight="1">
      <c r="A302" s="37"/>
      <c r="B302" s="38" t="s">
        <v>36</v>
      </c>
      <c r="C302" s="38" t="s">
        <v>31</v>
      </c>
      <c r="D302" s="72" t="s">
        <v>446</v>
      </c>
      <c r="E302" s="44" t="s">
        <v>1018</v>
      </c>
      <c r="F302" s="45" t="s">
        <v>1019</v>
      </c>
      <c r="G302" s="63" t="s">
        <v>1020</v>
      </c>
      <c r="H302" s="60"/>
      <c r="K302" s="29" t="e">
        <f t="shared" si="72"/>
        <v>#REF!</v>
      </c>
      <c r="L302" s="30">
        <v>1</v>
      </c>
      <c r="M302" s="19" t="e">
        <f t="shared" si="57"/>
        <v>#REF!</v>
      </c>
      <c r="N302" s="29">
        <v>9</v>
      </c>
      <c r="O302" s="19" t="e">
        <f t="shared" si="55"/>
        <v>#REF!</v>
      </c>
      <c r="P302" s="30">
        <v>18</v>
      </c>
      <c r="Q302" s="19" t="str">
        <f t="shared" si="71"/>
        <v>Onychoprion</v>
      </c>
      <c r="R302" s="19" t="e">
        <f t="shared" si="59"/>
        <v>#REF!</v>
      </c>
      <c r="S302" s="30">
        <v>81</v>
      </c>
      <c r="T302" s="19" t="str">
        <f t="shared" si="73"/>
        <v>Onychoprion anaethetus melanopterus</v>
      </c>
      <c r="U302" s="29" t="s">
        <v>1021</v>
      </c>
      <c r="V302" s="19" t="e">
        <f t="array" aca="1" ref="V302" ca="1">_xludf.XLOOKUP(U302,#REF!,#REF!)</f>
        <v>#NAME?</v>
      </c>
      <c r="W302" s="29">
        <v>4438</v>
      </c>
      <c r="X302" s="3" t="str">
        <f t="shared" si="56"/>
        <v/>
      </c>
      <c r="Y302" s="2" t="e">
        <f t="shared" si="74"/>
        <v>#REF!</v>
      </c>
      <c r="Z302" s="2" t="e">
        <f t="shared" si="75"/>
        <v>#REF!</v>
      </c>
      <c r="AA302" s="2" t="e">
        <f t="shared" si="76"/>
        <v>#REF!</v>
      </c>
      <c r="AB302" s="20" t="str">
        <f t="shared" si="77"/>
        <v xml:space="preserve">   Atlantic Bridled Tern</v>
      </c>
      <c r="AC302" s="2" t="e">
        <f t="array" ref="AC302">IF(K302="3_art",IF(AB302=_xludf.XLOOKUP(W302,#REF!,#REF!),"",_xludf.XLOOKUP(W302,#REF!,#REF!)),IF(K302="2_familj",IF(AB302=_xludf.XLOOKUP(W302,#REF!,#REF!),"",_xludf.XLOOKUP(W302,#REF!,#REF!)),""))</f>
        <v>#REF!</v>
      </c>
    </row>
    <row r="303" spans="1:29" ht="13.5" customHeight="1">
      <c r="A303" s="37"/>
      <c r="B303" s="37"/>
      <c r="C303" s="37"/>
      <c r="D303" s="48"/>
      <c r="E303" s="40" t="s">
        <v>1022</v>
      </c>
      <c r="F303" s="41" t="s">
        <v>1023</v>
      </c>
      <c r="G303" s="41" t="s">
        <v>1024</v>
      </c>
      <c r="H303" s="49"/>
      <c r="K303" s="29" t="e">
        <f t="shared" si="72"/>
        <v>#REF!</v>
      </c>
      <c r="L303" s="30">
        <v>1</v>
      </c>
      <c r="M303" s="19" t="e">
        <f t="shared" si="57"/>
        <v>#REF!</v>
      </c>
      <c r="N303" s="29">
        <v>9</v>
      </c>
      <c r="O303" s="19" t="e">
        <f t="shared" si="55"/>
        <v>#REF!</v>
      </c>
      <c r="P303" s="30">
        <v>18</v>
      </c>
      <c r="Q303" s="19" t="str">
        <f t="shared" si="71"/>
        <v>Sternula</v>
      </c>
      <c r="R303" s="19" t="e">
        <f t="shared" si="59"/>
        <v>#REF!</v>
      </c>
      <c r="S303" s="30">
        <v>82</v>
      </c>
      <c r="T303" s="19" t="str">
        <f t="shared" si="73"/>
        <v>Sternula albifrons</v>
      </c>
      <c r="U303" s="29" t="s">
        <v>1022</v>
      </c>
      <c r="V303" s="19" t="e">
        <f t="array" aca="1" ref="V303" ca="1">_xludf.XLOOKUP(U303,#REF!,#REF!)</f>
        <v>#NAME?</v>
      </c>
      <c r="W303" s="29">
        <v>4448</v>
      </c>
      <c r="X303" s="3" t="str">
        <f t="shared" si="56"/>
        <v/>
      </c>
      <c r="Y303" s="2" t="e">
        <f t="shared" si="74"/>
        <v>#REF!</v>
      </c>
      <c r="Z303" s="2" t="e">
        <f t="shared" si="75"/>
        <v>#REF!</v>
      </c>
      <c r="AA303" s="2" t="e">
        <f t="shared" si="76"/>
        <v>#REF!</v>
      </c>
      <c r="AB303" s="20" t="str">
        <f t="shared" si="77"/>
        <v>Little Tern</v>
      </c>
      <c r="AC303" s="2" t="e">
        <f t="array" ref="AC303">IF(K303="3_art",IF(AB303=_xludf.XLOOKUP(W303,#REF!,#REF!),"",_xludf.XLOOKUP(W303,#REF!,#REF!)),IF(K303="2_familj",IF(AB303=_xludf.XLOOKUP(W303,#REF!,#REF!),"",_xludf.XLOOKUP(W303,#REF!,#REF!)),""))</f>
        <v>#REF!</v>
      </c>
    </row>
    <row r="304" spans="1:29" ht="13.5" customHeight="1">
      <c r="A304" s="37"/>
      <c r="B304" s="38" t="s">
        <v>36</v>
      </c>
      <c r="C304" s="38" t="s">
        <v>37</v>
      </c>
      <c r="D304" s="51"/>
      <c r="E304" s="44" t="s">
        <v>1025</v>
      </c>
      <c r="F304" s="45" t="s">
        <v>1026</v>
      </c>
      <c r="G304" s="63" t="s">
        <v>1027</v>
      </c>
      <c r="H304" s="60"/>
      <c r="K304" s="29" t="e">
        <f t="shared" si="72"/>
        <v>#REF!</v>
      </c>
      <c r="L304" s="30">
        <v>1</v>
      </c>
      <c r="M304" s="19" t="e">
        <f t="shared" si="57"/>
        <v>#REF!</v>
      </c>
      <c r="N304" s="29">
        <v>9</v>
      </c>
      <c r="O304" s="19" t="e">
        <f t="shared" si="55"/>
        <v>#REF!</v>
      </c>
      <c r="P304" s="30">
        <v>18</v>
      </c>
      <c r="Q304" s="19" t="str">
        <f t="shared" si="71"/>
        <v>Sternula</v>
      </c>
      <c r="R304" s="19" t="e">
        <f t="shared" si="59"/>
        <v>#REF!</v>
      </c>
      <c r="S304" s="30">
        <v>82</v>
      </c>
      <c r="T304" s="19" t="str">
        <f t="shared" si="73"/>
        <v>Sternula albifrons albifrons</v>
      </c>
      <c r="U304" s="29" t="s">
        <v>1028</v>
      </c>
      <c r="V304" s="19" t="e">
        <f t="array" aca="1" ref="V304" ca="1">_xludf.XLOOKUP(U304,#REF!,#REF!)</f>
        <v>#NAME?</v>
      </c>
      <c r="W304" s="29">
        <v>4449</v>
      </c>
      <c r="X304" s="3" t="str">
        <f t="shared" si="56"/>
        <v/>
      </c>
      <c r="Y304" s="2" t="e">
        <f t="shared" si="74"/>
        <v>#REF!</v>
      </c>
      <c r="Z304" s="2" t="e">
        <f t="shared" si="75"/>
        <v>#REF!</v>
      </c>
      <c r="AA304" s="2" t="e">
        <f t="shared" si="76"/>
        <v>#REF!</v>
      </c>
      <c r="AB304" s="20" t="str">
        <f t="shared" si="77"/>
        <v xml:space="preserve">   European Little Tern</v>
      </c>
      <c r="AC304" s="2" t="e">
        <f t="array" ref="AC304">IF(K304="3_art",IF(AB304=_xludf.XLOOKUP(W304,#REF!,#REF!),"",_xludf.XLOOKUP(W304,#REF!,#REF!)),IF(K304="2_familj",IF(AB304=_xludf.XLOOKUP(W304,#REF!,#REF!),"",_xludf.XLOOKUP(W304,#REF!,#REF!)),""))</f>
        <v>#REF!</v>
      </c>
    </row>
    <row r="305" spans="1:29" ht="13.5" customHeight="1">
      <c r="A305" s="37"/>
      <c r="B305" s="38" t="s">
        <v>36</v>
      </c>
      <c r="C305" s="38" t="s">
        <v>37</v>
      </c>
      <c r="D305" s="48"/>
      <c r="E305" s="40" t="s">
        <v>1029</v>
      </c>
      <c r="F305" s="41" t="s">
        <v>1030</v>
      </c>
      <c r="G305" s="41" t="s">
        <v>1031</v>
      </c>
      <c r="H305" s="49"/>
      <c r="K305" s="29" t="e">
        <f t="shared" si="72"/>
        <v>#REF!</v>
      </c>
      <c r="L305" s="30">
        <v>1</v>
      </c>
      <c r="M305" s="19" t="e">
        <f t="shared" si="57"/>
        <v>#REF!</v>
      </c>
      <c r="N305" s="29">
        <v>9</v>
      </c>
      <c r="O305" s="19" t="e">
        <f t="shared" si="55"/>
        <v>#REF!</v>
      </c>
      <c r="P305" s="30">
        <v>18</v>
      </c>
      <c r="Q305" s="19" t="str">
        <f t="shared" si="71"/>
        <v>Hydroprogne</v>
      </c>
      <c r="R305" s="19" t="e">
        <f t="shared" si="59"/>
        <v>#REF!</v>
      </c>
      <c r="S305" s="30">
        <v>83</v>
      </c>
      <c r="T305" s="19" t="str">
        <f t="shared" si="73"/>
        <v>Hydroprogne caspia</v>
      </c>
      <c r="U305" s="29" t="s">
        <v>1029</v>
      </c>
      <c r="V305" s="19" t="e">
        <f t="array" aca="1" ref="V305" ca="1">_xludf.XLOOKUP(U305,#REF!,#REF!)</f>
        <v>#NAME?</v>
      </c>
      <c r="W305" s="29">
        <v>4463</v>
      </c>
      <c r="X305" s="3" t="str">
        <f t="shared" si="56"/>
        <v/>
      </c>
      <c r="Y305" s="2" t="e">
        <f t="shared" si="74"/>
        <v>#REF!</v>
      </c>
      <c r="Z305" s="2" t="e">
        <f t="shared" si="75"/>
        <v>#REF!</v>
      </c>
      <c r="AA305" s="2" t="e">
        <f t="shared" si="76"/>
        <v>#REF!</v>
      </c>
      <c r="AB305" s="20" t="str">
        <f t="shared" si="77"/>
        <v>Caspian Tern</v>
      </c>
      <c r="AC305" s="2" t="e">
        <f t="array" ref="AC305">IF(K305="3_art",IF(AB305=_xludf.XLOOKUP(W305,#REF!,#REF!),"",_xludf.XLOOKUP(W305,#REF!,#REF!)),IF(K305="2_familj",IF(AB305=_xludf.XLOOKUP(W305,#REF!,#REF!),"",_xludf.XLOOKUP(W305,#REF!,#REF!)),""))</f>
        <v>#REF!</v>
      </c>
    </row>
    <row r="306" spans="1:29" ht="13.5" customHeight="1">
      <c r="A306" s="37" t="s">
        <v>84</v>
      </c>
      <c r="B306" s="37"/>
      <c r="C306" s="37"/>
      <c r="D306" s="48"/>
      <c r="E306" s="40" t="s">
        <v>1032</v>
      </c>
      <c r="F306" s="41" t="s">
        <v>1033</v>
      </c>
      <c r="G306" s="41" t="s">
        <v>1034</v>
      </c>
      <c r="H306" s="49"/>
      <c r="K306" s="29" t="e">
        <f t="shared" si="72"/>
        <v>#REF!</v>
      </c>
      <c r="L306" s="30">
        <v>1</v>
      </c>
      <c r="M306" s="19" t="e">
        <f t="shared" si="57"/>
        <v>#REF!</v>
      </c>
      <c r="N306" s="29">
        <v>9</v>
      </c>
      <c r="O306" s="19" t="e">
        <f t="shared" si="55"/>
        <v>#REF!</v>
      </c>
      <c r="P306" s="30">
        <v>18</v>
      </c>
      <c r="Q306" s="19" t="str">
        <f t="shared" si="71"/>
        <v>Gelochelidon</v>
      </c>
      <c r="R306" s="19" t="e">
        <f t="shared" si="59"/>
        <v>#REF!</v>
      </c>
      <c r="S306" s="30">
        <v>84</v>
      </c>
      <c r="T306" s="19" t="str">
        <f t="shared" si="73"/>
        <v>Gelochelidon nilotica</v>
      </c>
      <c r="U306" s="29" t="s">
        <v>1032</v>
      </c>
      <c r="V306" s="19" t="e">
        <f t="array" aca="1" ref="V306" ca="1">_xludf.XLOOKUP(U306,#REF!,#REF!)</f>
        <v>#NAME?</v>
      </c>
      <c r="W306" s="29">
        <v>4466</v>
      </c>
      <c r="X306" s="3" t="str">
        <f t="shared" si="56"/>
        <v/>
      </c>
      <c r="Y306" s="2" t="e">
        <f t="shared" si="74"/>
        <v>#REF!</v>
      </c>
      <c r="Z306" s="2" t="e">
        <f t="shared" si="75"/>
        <v>#REF!</v>
      </c>
      <c r="AA306" s="2" t="e">
        <f t="shared" si="76"/>
        <v>#REF!</v>
      </c>
      <c r="AB306" s="20" t="str">
        <f t="shared" si="77"/>
        <v>Gull-billed Tern</v>
      </c>
      <c r="AC306" s="2" t="e">
        <f t="array" ref="AC306">IF(K306="3_art",IF(AB306=_xludf.XLOOKUP(W306,#REF!,#REF!),"",_xludf.XLOOKUP(W306,#REF!,#REF!)),IF(K306="2_familj",IF(AB306=_xludf.XLOOKUP(W306,#REF!,#REF!),"",_xludf.XLOOKUP(W306,#REF!,#REF!)),""))</f>
        <v>#REF!</v>
      </c>
    </row>
    <row r="307" spans="1:29" ht="13.5" customHeight="1">
      <c r="A307" s="37"/>
      <c r="B307" s="38" t="s">
        <v>36</v>
      </c>
      <c r="C307" s="38" t="s">
        <v>31</v>
      </c>
      <c r="D307" s="62" t="s">
        <v>602</v>
      </c>
      <c r="E307" s="44" t="s">
        <v>1035</v>
      </c>
      <c r="F307" s="45" t="s">
        <v>1036</v>
      </c>
      <c r="G307" s="63" t="s">
        <v>1037</v>
      </c>
      <c r="H307" s="60"/>
      <c r="K307" s="29" t="e">
        <f t="shared" si="72"/>
        <v>#REF!</v>
      </c>
      <c r="L307" s="30">
        <v>1</v>
      </c>
      <c r="M307" s="19" t="e">
        <f t="shared" si="57"/>
        <v>#REF!</v>
      </c>
      <c r="N307" s="29">
        <v>9</v>
      </c>
      <c r="O307" s="19" t="e">
        <f t="shared" si="55"/>
        <v>#REF!</v>
      </c>
      <c r="P307" s="30">
        <v>18</v>
      </c>
      <c r="Q307" s="19" t="str">
        <f t="shared" si="71"/>
        <v>Gelochelidon</v>
      </c>
      <c r="R307" s="19" t="e">
        <f t="shared" si="59"/>
        <v>#REF!</v>
      </c>
      <c r="S307" s="30">
        <v>84</v>
      </c>
      <c r="T307" s="19" t="str">
        <f t="shared" si="73"/>
        <v>Gelochelidon nilotica nilotica</v>
      </c>
      <c r="U307" s="29" t="s">
        <v>1038</v>
      </c>
      <c r="V307" s="19" t="e">
        <f t="array" aca="1" ref="V307" ca="1">_xludf.XLOOKUP(U307,#REF!,#REF!)</f>
        <v>#NAME?</v>
      </c>
      <c r="W307" s="29">
        <v>4467</v>
      </c>
      <c r="X307" s="3" t="str">
        <f t="shared" si="56"/>
        <v/>
      </c>
      <c r="Y307" s="2" t="e">
        <f t="shared" si="74"/>
        <v>#REF!</v>
      </c>
      <c r="Z307" s="2" t="e">
        <f t="shared" si="75"/>
        <v>#REF!</v>
      </c>
      <c r="AA307" s="2" t="e">
        <f t="shared" si="76"/>
        <v>#REF!</v>
      </c>
      <c r="AB307" s="20" t="str">
        <f t="shared" si="77"/>
        <v xml:space="preserve">   West Eurasian Gull-billed Tern</v>
      </c>
      <c r="AC307" s="2" t="e">
        <f t="array" ref="AC307">IF(K307="3_art",IF(AB307=_xludf.XLOOKUP(W307,#REF!,#REF!),"",_xludf.XLOOKUP(W307,#REF!,#REF!)),IF(K307="2_familj",IF(AB307=_xludf.XLOOKUP(W307,#REF!,#REF!),"",_xludf.XLOOKUP(W307,#REF!,#REF!)),""))</f>
        <v>#REF!</v>
      </c>
    </row>
    <row r="308" spans="1:29" ht="13.5" customHeight="1">
      <c r="A308" s="38" t="s">
        <v>84</v>
      </c>
      <c r="B308" s="37"/>
      <c r="C308" s="37"/>
      <c r="D308" s="83"/>
      <c r="E308" s="40" t="s">
        <v>1039</v>
      </c>
      <c r="F308" s="41" t="s">
        <v>1040</v>
      </c>
      <c r="G308" s="41" t="s">
        <v>1041</v>
      </c>
      <c r="H308" s="49"/>
      <c r="K308" s="29" t="e">
        <f t="shared" si="72"/>
        <v>#REF!</v>
      </c>
      <c r="L308" s="30">
        <v>1</v>
      </c>
      <c r="M308" s="19" t="e">
        <f t="shared" si="57"/>
        <v>#REF!</v>
      </c>
      <c r="N308" s="29">
        <v>9</v>
      </c>
      <c r="O308" s="19" t="e">
        <f t="shared" si="55"/>
        <v>#REF!</v>
      </c>
      <c r="P308" s="30">
        <v>18</v>
      </c>
      <c r="Q308" s="19" t="str">
        <f t="shared" si="71"/>
        <v>Chlidonias</v>
      </c>
      <c r="R308" s="19" t="e">
        <f t="shared" si="59"/>
        <v>#REF!</v>
      </c>
      <c r="S308" s="30">
        <v>85</v>
      </c>
      <c r="T308" s="19" t="str">
        <f t="shared" si="73"/>
        <v>Chlidonias hybrida</v>
      </c>
      <c r="U308" s="29" t="s">
        <v>1039</v>
      </c>
      <c r="V308" s="19" t="e">
        <f t="array" aca="1" ref="V308" ca="1">_xludf.XLOOKUP(U308,#REF!,#REF!)</f>
        <v>#NAME?</v>
      </c>
      <c r="W308" s="29">
        <v>4475</v>
      </c>
      <c r="X308" s="3" t="str">
        <f t="shared" si="56"/>
        <v/>
      </c>
      <c r="Y308" s="2" t="e">
        <f t="shared" si="74"/>
        <v>#REF!</v>
      </c>
      <c r="Z308" s="2" t="e">
        <f t="shared" si="75"/>
        <v>#REF!</v>
      </c>
      <c r="AA308" s="2" t="e">
        <f t="shared" si="76"/>
        <v>#REF!</v>
      </c>
      <c r="AB308" s="20" t="str">
        <f t="shared" si="77"/>
        <v>Whiskered Tern</v>
      </c>
      <c r="AC308" s="2" t="e">
        <f t="array" ref="AC308">IF(K308="3_art",IF(AB308=_xludf.XLOOKUP(W308,#REF!,#REF!),"",_xludf.XLOOKUP(W308,#REF!,#REF!)),IF(K308="2_familj",IF(AB308=_xludf.XLOOKUP(W308,#REF!,#REF!),"",_xludf.XLOOKUP(W308,#REF!,#REF!)),""))</f>
        <v>#REF!</v>
      </c>
    </row>
    <row r="309" spans="1:29" ht="13.5" customHeight="1">
      <c r="A309" s="37"/>
      <c r="B309" s="38" t="s">
        <v>36</v>
      </c>
      <c r="C309" s="38" t="s">
        <v>31</v>
      </c>
      <c r="D309" s="62" t="s">
        <v>244</v>
      </c>
      <c r="E309" s="44" t="s">
        <v>1042</v>
      </c>
      <c r="F309" s="45" t="s">
        <v>1043</v>
      </c>
      <c r="G309" s="45" t="s">
        <v>1044</v>
      </c>
      <c r="H309" s="60"/>
      <c r="K309" s="29" t="e">
        <f t="shared" si="72"/>
        <v>#REF!</v>
      </c>
      <c r="L309" s="30">
        <v>1</v>
      </c>
      <c r="M309" s="19" t="e">
        <f t="shared" si="57"/>
        <v>#REF!</v>
      </c>
      <c r="N309" s="29">
        <v>9</v>
      </c>
      <c r="O309" s="19" t="e">
        <f t="shared" si="55"/>
        <v>#REF!</v>
      </c>
      <c r="P309" s="30">
        <v>18</v>
      </c>
      <c r="Q309" s="19" t="str">
        <f t="shared" si="71"/>
        <v>Chlidonias</v>
      </c>
      <c r="R309" s="19" t="e">
        <f t="shared" si="59"/>
        <v>#REF!</v>
      </c>
      <c r="S309" s="30">
        <v>85</v>
      </c>
      <c r="T309" s="19" t="str">
        <f t="shared" si="73"/>
        <v>Chlidonias hybrida hybrida</v>
      </c>
      <c r="U309" s="29" t="s">
        <v>1045</v>
      </c>
      <c r="V309" s="19" t="e">
        <f t="array" aca="1" ref="V309" ca="1">_xludf.XLOOKUP(U309,#REF!,#REF!)</f>
        <v>#NAME?</v>
      </c>
      <c r="W309" s="29">
        <v>4476</v>
      </c>
      <c r="X309" s="3" t="str">
        <f t="shared" si="56"/>
        <v/>
      </c>
      <c r="Y309" s="2" t="e">
        <f t="shared" si="74"/>
        <v>#REF!</v>
      </c>
      <c r="Z309" s="2" t="e">
        <f t="shared" si="75"/>
        <v>#REF!</v>
      </c>
      <c r="AA309" s="2" t="e">
        <f t="shared" si="76"/>
        <v>#REF!</v>
      </c>
      <c r="AB309" s="20" t="str">
        <f t="shared" si="77"/>
        <v xml:space="preserve">   Eurasian Whiskered Tern</v>
      </c>
      <c r="AC309" s="2" t="e">
        <f t="array" ref="AC309">IF(K309="3_art",IF(AB309=_xludf.XLOOKUP(W309,#REF!,#REF!),"",_xludf.XLOOKUP(W309,#REF!,#REF!)),IF(K309="2_familj",IF(AB309=_xludf.XLOOKUP(W309,#REF!,#REF!),"",_xludf.XLOOKUP(W309,#REF!,#REF!)),""))</f>
        <v>#REF!</v>
      </c>
    </row>
    <row r="310" spans="1:29" ht="13.5" customHeight="1">
      <c r="A310" s="37"/>
      <c r="B310" s="38" t="s">
        <v>36</v>
      </c>
      <c r="C310" s="38" t="s">
        <v>55</v>
      </c>
      <c r="D310" s="48"/>
      <c r="E310" s="40" t="s">
        <v>1046</v>
      </c>
      <c r="F310" s="41" t="s">
        <v>1047</v>
      </c>
      <c r="G310" s="41" t="s">
        <v>1048</v>
      </c>
      <c r="H310" s="49"/>
      <c r="K310" s="29" t="e">
        <f t="shared" si="72"/>
        <v>#REF!</v>
      </c>
      <c r="L310" s="30">
        <v>1</v>
      </c>
      <c r="M310" s="19" t="e">
        <f t="shared" si="57"/>
        <v>#REF!</v>
      </c>
      <c r="N310" s="29">
        <v>9</v>
      </c>
      <c r="O310" s="19" t="e">
        <f t="shared" si="55"/>
        <v>#REF!</v>
      </c>
      <c r="P310" s="30">
        <v>18</v>
      </c>
      <c r="Q310" s="19" t="str">
        <f>IF(LEN(E310)-LEN(SUBSTITUTE(E310," ",""))=1,LEFT(E310,FIND(" ",E310)-1),Q312)</f>
        <v>Chlidonias</v>
      </c>
      <c r="R310" s="19" t="e">
        <f t="shared" si="59"/>
        <v>#REF!</v>
      </c>
      <c r="S310" s="30">
        <v>85</v>
      </c>
      <c r="T310" s="19" t="str">
        <f t="shared" si="73"/>
        <v>Chlidonias leucopterus</v>
      </c>
      <c r="U310" s="29" t="s">
        <v>1046</v>
      </c>
      <c r="V310" s="19" t="e">
        <f t="array" aca="1" ref="V310" ca="1">_xludf.XLOOKUP(U310,#REF!,#REF!)</f>
        <v>#NAME?</v>
      </c>
      <c r="W310" s="29">
        <v>4480</v>
      </c>
      <c r="X310" s="3" t="str">
        <f t="shared" si="56"/>
        <v/>
      </c>
      <c r="Y310" s="2" t="e">
        <f t="shared" si="74"/>
        <v>#REF!</v>
      </c>
      <c r="Z310" s="2" t="e">
        <f t="shared" si="75"/>
        <v>#REF!</v>
      </c>
      <c r="AA310" s="2" t="e">
        <f t="shared" si="76"/>
        <v>#REF!</v>
      </c>
      <c r="AB310" s="20" t="str">
        <f t="shared" si="77"/>
        <v>White-winged Tern</v>
      </c>
      <c r="AC310" s="2" t="e">
        <f t="array" ref="AC310">IF(K310="3_art",IF(AB310=_xludf.XLOOKUP(W310,#REF!,#REF!),"",_xludf.XLOOKUP(W310,#REF!,#REF!)),IF(K310="2_familj",IF(AB310=_xludf.XLOOKUP(W310,#REF!,#REF!),"",_xludf.XLOOKUP(W310,#REF!,#REF!)),""))</f>
        <v>#REF!</v>
      </c>
    </row>
    <row r="311" spans="1:29" ht="13.5" customHeight="1">
      <c r="A311" s="37"/>
      <c r="B311" s="37"/>
      <c r="C311" s="37"/>
      <c r="D311" s="48"/>
      <c r="E311" s="40" t="s">
        <v>1049</v>
      </c>
      <c r="F311" s="41" t="s">
        <v>1050</v>
      </c>
      <c r="G311" s="41" t="s">
        <v>1051</v>
      </c>
      <c r="H311" s="49"/>
      <c r="K311" s="29" t="e">
        <f t="shared" si="72"/>
        <v>#REF!</v>
      </c>
      <c r="L311" s="30">
        <v>1</v>
      </c>
      <c r="M311" s="19" t="e">
        <f t="shared" si="57"/>
        <v>#REF!</v>
      </c>
      <c r="N311" s="29">
        <v>9</v>
      </c>
      <c r="O311" s="19" t="e">
        <f t="shared" si="55"/>
        <v>#REF!</v>
      </c>
      <c r="P311" s="30">
        <v>18</v>
      </c>
      <c r="Q311" s="19" t="str">
        <f>IF(LEN(E311)-LEN(SUBSTITUTE(E311," ",""))=1,LEFT(E311,FIND(" ",E311)-1),Q309)</f>
        <v>Chlidonias</v>
      </c>
      <c r="R311" s="19" t="e">
        <f t="shared" si="59"/>
        <v>#REF!</v>
      </c>
      <c r="S311" s="30">
        <v>85</v>
      </c>
      <c r="T311" s="19" t="str">
        <f t="shared" si="73"/>
        <v>Chlidonias niger</v>
      </c>
      <c r="U311" s="29" t="s">
        <v>1049</v>
      </c>
      <c r="V311" s="19" t="e">
        <f t="array" aca="1" ref="V311" ca="1">_xludf.XLOOKUP(U311,#REF!,#REF!)</f>
        <v>#NAME?</v>
      </c>
      <c r="W311" s="29">
        <v>4481</v>
      </c>
      <c r="X311" s="3" t="str">
        <f t="shared" si="56"/>
        <v/>
      </c>
      <c r="Y311" s="2" t="e">
        <f t="shared" si="74"/>
        <v>#REF!</v>
      </c>
      <c r="Z311" s="2" t="e">
        <f t="shared" si="75"/>
        <v>#REF!</v>
      </c>
      <c r="AA311" s="2" t="e">
        <f t="shared" si="76"/>
        <v>#REF!</v>
      </c>
      <c r="AB311" s="20" t="str">
        <f t="shared" si="77"/>
        <v>Black Tern</v>
      </c>
      <c r="AC311" s="2" t="e">
        <f t="array" ref="AC311">IF(K311="3_art",IF(AB311=_xludf.XLOOKUP(W311,#REF!,#REF!),"",_xludf.XLOOKUP(W311,#REF!,#REF!)),IF(K311="2_familj",IF(AB311=_xludf.XLOOKUP(W311,#REF!,#REF!),"",_xludf.XLOOKUP(W311,#REF!,#REF!)),""))</f>
        <v>#REF!</v>
      </c>
    </row>
    <row r="312" spans="1:29" ht="13.5" customHeight="1">
      <c r="A312" s="37"/>
      <c r="B312" s="38" t="s">
        <v>36</v>
      </c>
      <c r="C312" s="38" t="s">
        <v>37</v>
      </c>
      <c r="D312" s="51"/>
      <c r="E312" s="44" t="s">
        <v>1052</v>
      </c>
      <c r="F312" s="45" t="s">
        <v>1053</v>
      </c>
      <c r="G312" s="63" t="s">
        <v>1054</v>
      </c>
      <c r="H312" s="60"/>
      <c r="K312" s="29" t="e">
        <f t="shared" si="72"/>
        <v>#REF!</v>
      </c>
      <c r="L312" s="30">
        <v>1</v>
      </c>
      <c r="M312" s="19" t="e">
        <f t="shared" si="57"/>
        <v>#REF!</v>
      </c>
      <c r="N312" s="29">
        <v>9</v>
      </c>
      <c r="O312" s="19" t="e">
        <f t="shared" si="55"/>
        <v>#REF!</v>
      </c>
      <c r="P312" s="30">
        <v>18</v>
      </c>
      <c r="Q312" s="19" t="str">
        <f>IF(LEN(E312)-LEN(SUBSTITUTE(E312," ",""))=1,LEFT(E312,FIND(" ",E312)-1),Q311)</f>
        <v>Chlidonias</v>
      </c>
      <c r="R312" s="19" t="e">
        <f t="shared" si="59"/>
        <v>#REF!</v>
      </c>
      <c r="S312" s="30">
        <v>85</v>
      </c>
      <c r="T312" s="19" t="str">
        <f t="shared" si="73"/>
        <v>Chlidonias niger niger</v>
      </c>
      <c r="U312" s="29" t="s">
        <v>1055</v>
      </c>
      <c r="V312" s="19" t="e">
        <f t="array" aca="1" ref="V312" ca="1">_xludf.XLOOKUP(U312,#REF!,#REF!)</f>
        <v>#NAME?</v>
      </c>
      <c r="W312" s="29">
        <v>4482</v>
      </c>
      <c r="X312" s="3" t="str">
        <f t="shared" si="56"/>
        <v/>
      </c>
      <c r="Y312" s="2" t="e">
        <f t="shared" si="74"/>
        <v>#REF!</v>
      </c>
      <c r="Z312" s="2" t="e">
        <f t="shared" si="75"/>
        <v>#REF!</v>
      </c>
      <c r="AA312" s="2" t="e">
        <f t="shared" si="76"/>
        <v>#REF!</v>
      </c>
      <c r="AB312" s="20" t="str">
        <f t="shared" si="77"/>
        <v xml:space="preserve">   Eurasian Black Tern</v>
      </c>
      <c r="AC312" s="2" t="e">
        <f t="array" ref="AC312">IF(K312="3_art",IF(AB312=_xludf.XLOOKUP(W312,#REF!,#REF!),"",_xludf.XLOOKUP(W312,#REF!,#REF!)),IF(K312="2_familj",IF(AB312=_xludf.XLOOKUP(W312,#REF!,#REF!),"",_xludf.XLOOKUP(W312,#REF!,#REF!)),""))</f>
        <v>#REF!</v>
      </c>
    </row>
    <row r="313" spans="1:29" ht="13.5" customHeight="1">
      <c r="A313" s="37"/>
      <c r="B313" s="56"/>
      <c r="C313" s="56"/>
      <c r="D313" s="48"/>
      <c r="E313" s="40" t="s">
        <v>1056</v>
      </c>
      <c r="F313" s="41" t="s">
        <v>1057</v>
      </c>
      <c r="G313" s="41" t="s">
        <v>1058</v>
      </c>
      <c r="H313" s="49"/>
      <c r="K313" s="29" t="e">
        <f t="shared" si="72"/>
        <v>#REF!</v>
      </c>
      <c r="L313" s="30">
        <v>1</v>
      </c>
      <c r="M313" s="19" t="e">
        <f t="shared" si="57"/>
        <v>#REF!</v>
      </c>
      <c r="N313" s="29">
        <v>9</v>
      </c>
      <c r="O313" s="19" t="e">
        <f t="shared" si="55"/>
        <v>#REF!</v>
      </c>
      <c r="P313" s="30">
        <v>18</v>
      </c>
      <c r="Q313" s="19" t="str">
        <f>IF(LEN(E313)-LEN(SUBSTITUTE(E313," ",""))=1,LEFT(E313,FIND(" ",E313)-1),Q310)</f>
        <v>Thalasseus</v>
      </c>
      <c r="R313" s="19" t="e">
        <f t="shared" si="59"/>
        <v>#REF!</v>
      </c>
      <c r="S313" s="30">
        <v>86</v>
      </c>
      <c r="T313" s="19" t="str">
        <f t="shared" si="73"/>
        <v>Thalasseus sandvicensis</v>
      </c>
      <c r="U313" s="29" t="s">
        <v>1056</v>
      </c>
      <c r="V313" s="19" t="e">
        <f t="array" aca="1" ref="V313" ca="1">_xludf.XLOOKUP(U313,#REF!,#REF!)</f>
        <v>#NAME?</v>
      </c>
      <c r="W313" s="29">
        <v>4485</v>
      </c>
      <c r="X313" s="3" t="str">
        <f t="shared" si="56"/>
        <v/>
      </c>
      <c r="Y313" s="2" t="e">
        <f t="shared" si="74"/>
        <v>#REF!</v>
      </c>
      <c r="Z313" s="2" t="e">
        <f t="shared" si="75"/>
        <v>#REF!</v>
      </c>
      <c r="AA313" s="2" t="e">
        <f t="shared" si="76"/>
        <v>#REF!</v>
      </c>
      <c r="AB313" s="20" t="str">
        <f t="shared" si="77"/>
        <v>Sandwich Tern</v>
      </c>
      <c r="AC313" s="2" t="e">
        <f t="array" ref="AC313">IF(K313="3_art",IF(AB313=_xludf.XLOOKUP(W313,#REF!,#REF!),"",_xludf.XLOOKUP(W313,#REF!,#REF!)),IF(K313="2_familj",IF(AB313=_xludf.XLOOKUP(W313,#REF!,#REF!),"",_xludf.XLOOKUP(W313,#REF!,#REF!)),""))</f>
        <v>#REF!</v>
      </c>
    </row>
    <row r="314" spans="1:29" ht="13.5" customHeight="1">
      <c r="A314" s="38"/>
      <c r="B314" s="38" t="s">
        <v>36</v>
      </c>
      <c r="C314" s="38" t="s">
        <v>37</v>
      </c>
      <c r="D314" s="51"/>
      <c r="E314" s="44" t="s">
        <v>1059</v>
      </c>
      <c r="F314" s="70" t="s">
        <v>1060</v>
      </c>
      <c r="G314" s="70" t="s">
        <v>1061</v>
      </c>
      <c r="H314" s="79"/>
      <c r="K314" s="29" t="e">
        <f t="shared" si="72"/>
        <v>#REF!</v>
      </c>
      <c r="L314" s="30">
        <v>1</v>
      </c>
      <c r="M314" s="19" t="e">
        <f t="shared" si="57"/>
        <v>#REF!</v>
      </c>
      <c r="N314" s="29">
        <v>9</v>
      </c>
      <c r="O314" s="19" t="e">
        <f t="shared" si="55"/>
        <v>#REF!</v>
      </c>
      <c r="P314" s="30">
        <v>18</v>
      </c>
      <c r="Q314" s="19" t="str">
        <f t="shared" ref="Q314:Q324" si="78">IF(LEN(E314)-LEN(SUBSTITUTE(E314," ",""))=1,LEFT(E314,FIND(" ",E314)-1),Q313)</f>
        <v>Thalasseus</v>
      </c>
      <c r="R314" s="19" t="e">
        <f t="shared" si="59"/>
        <v>#REF!</v>
      </c>
      <c r="S314" s="30">
        <v>86</v>
      </c>
      <c r="T314" s="19" t="str">
        <f t="shared" si="73"/>
        <v>Thalasseus sandvicensis sandvicensis</v>
      </c>
      <c r="U314" s="29" t="s">
        <v>1062</v>
      </c>
      <c r="V314" s="19" t="e">
        <f t="array" aca="1" ref="V314" ca="1">_xludf.XLOOKUP(U314,#REF!,#REF!)</f>
        <v>#NAME?</v>
      </c>
      <c r="W314" s="29">
        <v>4486</v>
      </c>
      <c r="X314" s="3" t="str">
        <f t="shared" si="56"/>
        <v/>
      </c>
      <c r="Y314" s="2" t="e">
        <f t="shared" si="74"/>
        <v>#REF!</v>
      </c>
      <c r="Z314" s="2" t="e">
        <f t="shared" si="75"/>
        <v>#REF!</v>
      </c>
      <c r="AA314" s="2" t="e">
        <f t="shared" si="76"/>
        <v>#REF!</v>
      </c>
      <c r="AB314" s="20" t="str">
        <f t="shared" si="77"/>
        <v xml:space="preserve">   Eurasian Sandwich Tern</v>
      </c>
      <c r="AC314" s="2" t="e">
        <f t="array" ref="AC314">IF(K314="3_art",IF(AB314=_xludf.XLOOKUP(W314,#REF!,#REF!),"",_xludf.XLOOKUP(W314,#REF!,#REF!)),IF(K314="2_familj",IF(AB314=_xludf.XLOOKUP(W314,#REF!,#REF!),"",_xludf.XLOOKUP(W314,#REF!,#REF!)),""))</f>
        <v>#REF!</v>
      </c>
    </row>
    <row r="315" spans="1:29" ht="13.5" customHeight="1">
      <c r="A315" s="38" t="s">
        <v>84</v>
      </c>
      <c r="B315" s="38" t="s">
        <v>36</v>
      </c>
      <c r="C315" s="38" t="s">
        <v>31</v>
      </c>
      <c r="D315" s="66" t="s">
        <v>377</v>
      </c>
      <c r="E315" s="68" t="s">
        <v>1063</v>
      </c>
      <c r="F315" s="41" t="s">
        <v>1064</v>
      </c>
      <c r="G315" s="41" t="s">
        <v>1065</v>
      </c>
      <c r="H315" s="49"/>
      <c r="K315" s="29" t="e">
        <f t="shared" si="72"/>
        <v>#REF!</v>
      </c>
      <c r="L315" s="30">
        <v>1</v>
      </c>
      <c r="M315" s="19" t="e">
        <f t="shared" si="57"/>
        <v>#REF!</v>
      </c>
      <c r="N315" s="29">
        <v>9</v>
      </c>
      <c r="O315" s="19" t="e">
        <f t="shared" si="55"/>
        <v>#REF!</v>
      </c>
      <c r="P315" s="30">
        <v>18</v>
      </c>
      <c r="Q315" s="19" t="str">
        <f t="shared" si="78"/>
        <v>Sterna</v>
      </c>
      <c r="R315" s="19" t="e">
        <f t="shared" si="59"/>
        <v>#REF!</v>
      </c>
      <c r="S315" s="30">
        <v>87</v>
      </c>
      <c r="T315" s="19" t="str">
        <f t="shared" si="73"/>
        <v>Sterna forsteri</v>
      </c>
      <c r="U315" s="29" t="s">
        <v>1063</v>
      </c>
      <c r="V315" s="19" t="e">
        <f t="array" aca="1" ref="V315" ca="1">_xludf.XLOOKUP(U315,#REF!,#REF!)</f>
        <v>#NAME?</v>
      </c>
      <c r="W315" s="29">
        <v>4504</v>
      </c>
      <c r="X315" s="3" t="str">
        <f t="shared" si="56"/>
        <v/>
      </c>
      <c r="Y315" s="2" t="e">
        <f t="shared" si="74"/>
        <v>#REF!</v>
      </c>
      <c r="Z315" s="2" t="e">
        <f t="shared" si="75"/>
        <v>#REF!</v>
      </c>
      <c r="AA315" s="2" t="e">
        <f t="shared" si="76"/>
        <v>#REF!</v>
      </c>
      <c r="AB315" s="20" t="str">
        <f t="shared" si="77"/>
        <v>Forster’s Tern</v>
      </c>
      <c r="AC315" s="2" t="e">
        <f t="array" ref="AC315">IF(K315="3_art",IF(AB315=_xludf.XLOOKUP(W315,#REF!,#REF!),"",_xludf.XLOOKUP(W315,#REF!,#REF!)),IF(K315="2_familj",IF(AB315=_xludf.XLOOKUP(W315,#REF!,#REF!),"",_xludf.XLOOKUP(W315,#REF!,#REF!)),""))</f>
        <v>#REF!</v>
      </c>
    </row>
    <row r="316" spans="1:29" ht="13.5" customHeight="1">
      <c r="A316" s="37"/>
      <c r="B316" s="38" t="s">
        <v>36</v>
      </c>
      <c r="C316" s="38" t="s">
        <v>37</v>
      </c>
      <c r="D316" s="48"/>
      <c r="E316" s="68" t="s">
        <v>1066</v>
      </c>
      <c r="F316" s="41" t="s">
        <v>1067</v>
      </c>
      <c r="G316" s="41" t="s">
        <v>1068</v>
      </c>
      <c r="H316" s="49"/>
      <c r="K316" s="29" t="e">
        <f t="shared" si="72"/>
        <v>#REF!</v>
      </c>
      <c r="L316" s="30">
        <v>1</v>
      </c>
      <c r="M316" s="19" t="e">
        <f t="shared" si="57"/>
        <v>#REF!</v>
      </c>
      <c r="N316" s="29">
        <v>9</v>
      </c>
      <c r="O316" s="19" t="e">
        <f t="shared" si="55"/>
        <v>#REF!</v>
      </c>
      <c r="P316" s="30">
        <v>18</v>
      </c>
      <c r="Q316" s="19" t="str">
        <f t="shared" si="78"/>
        <v>Sterna</v>
      </c>
      <c r="R316" s="19" t="e">
        <f t="shared" si="59"/>
        <v>#REF!</v>
      </c>
      <c r="S316" s="30">
        <v>87</v>
      </c>
      <c r="T316" s="19" t="str">
        <f t="shared" si="73"/>
        <v>Sterna paradisaea</v>
      </c>
      <c r="U316" s="29" t="s">
        <v>1066</v>
      </c>
      <c r="V316" s="19" t="e">
        <f t="array" aca="1" ref="V316" ca="1">_xludf.XLOOKUP(U316,#REF!,#REF!)</f>
        <v>#NAME?</v>
      </c>
      <c r="W316" s="29">
        <v>4506</v>
      </c>
      <c r="X316" s="3" t="str">
        <f t="shared" si="56"/>
        <v/>
      </c>
      <c r="Y316" s="2" t="e">
        <f t="shared" si="74"/>
        <v>#REF!</v>
      </c>
      <c r="Z316" s="2" t="e">
        <f t="shared" si="75"/>
        <v>#REF!</v>
      </c>
      <c r="AA316" s="2" t="e">
        <f t="shared" si="76"/>
        <v>#REF!</v>
      </c>
      <c r="AB316" s="20" t="str">
        <f t="shared" si="77"/>
        <v>Arctic Tern</v>
      </c>
      <c r="AC316" s="2" t="e">
        <f t="array" ref="AC316">IF(K316="3_art",IF(AB316=_xludf.XLOOKUP(W316,#REF!,#REF!),"",_xludf.XLOOKUP(W316,#REF!,#REF!)),IF(K316="2_familj",IF(AB316=_xludf.XLOOKUP(W316,#REF!,#REF!),"",_xludf.XLOOKUP(W316,#REF!,#REF!)),""))</f>
        <v>#REF!</v>
      </c>
    </row>
    <row r="317" spans="1:29" ht="13.5" customHeight="1">
      <c r="A317" s="37"/>
      <c r="B317" s="37"/>
      <c r="C317" s="37"/>
      <c r="D317" s="48"/>
      <c r="E317" s="68" t="s">
        <v>1069</v>
      </c>
      <c r="F317" s="41" t="s">
        <v>1070</v>
      </c>
      <c r="G317" s="41" t="s">
        <v>1071</v>
      </c>
      <c r="H317" s="49"/>
      <c r="K317" s="29" t="e">
        <f t="shared" si="72"/>
        <v>#REF!</v>
      </c>
      <c r="L317" s="30">
        <v>1</v>
      </c>
      <c r="M317" s="19" t="e">
        <f t="shared" si="57"/>
        <v>#REF!</v>
      </c>
      <c r="N317" s="29">
        <v>9</v>
      </c>
      <c r="O317" s="19" t="e">
        <f t="shared" si="55"/>
        <v>#REF!</v>
      </c>
      <c r="P317" s="30">
        <v>18</v>
      </c>
      <c r="Q317" s="19" t="str">
        <f t="shared" si="78"/>
        <v>Sterna</v>
      </c>
      <c r="R317" s="19" t="e">
        <f t="shared" si="59"/>
        <v>#REF!</v>
      </c>
      <c r="S317" s="30">
        <v>87</v>
      </c>
      <c r="T317" s="19" t="str">
        <f t="shared" si="73"/>
        <v>Sterna hirundo</v>
      </c>
      <c r="U317" s="29" t="s">
        <v>1069</v>
      </c>
      <c r="V317" s="19" t="e">
        <f t="array" aca="1" ref="V317" ca="1">_xludf.XLOOKUP(U317,#REF!,#REF!)</f>
        <v>#NAME?</v>
      </c>
      <c r="W317" s="29">
        <v>4518</v>
      </c>
      <c r="X317" s="3" t="str">
        <f t="shared" si="56"/>
        <v/>
      </c>
      <c r="Y317" s="2" t="e">
        <f t="shared" si="74"/>
        <v>#REF!</v>
      </c>
      <c r="Z317" s="2" t="e">
        <f t="shared" si="75"/>
        <v>#REF!</v>
      </c>
      <c r="AA317" s="2" t="e">
        <f t="shared" si="76"/>
        <v>#REF!</v>
      </c>
      <c r="AB317" s="20" t="str">
        <f t="shared" si="77"/>
        <v>Common Tern</v>
      </c>
      <c r="AC317" s="2" t="e">
        <f t="array" ref="AC317">IF(K317="3_art",IF(AB317=_xludf.XLOOKUP(W317,#REF!,#REF!),"",_xludf.XLOOKUP(W317,#REF!,#REF!)),IF(K317="2_familj",IF(AB317=_xludf.XLOOKUP(W317,#REF!,#REF!),"",_xludf.XLOOKUP(W317,#REF!,#REF!)),""))</f>
        <v>#REF!</v>
      </c>
    </row>
    <row r="318" spans="1:29" ht="13.5" customHeight="1">
      <c r="A318" s="37"/>
      <c r="B318" s="38" t="s">
        <v>36</v>
      </c>
      <c r="C318" s="38" t="s">
        <v>37</v>
      </c>
      <c r="D318" s="51"/>
      <c r="E318" s="65" t="s">
        <v>1072</v>
      </c>
      <c r="F318" s="45" t="s">
        <v>1073</v>
      </c>
      <c r="G318" s="45" t="s">
        <v>1074</v>
      </c>
      <c r="H318" s="60"/>
      <c r="K318" s="29" t="e">
        <f t="shared" si="72"/>
        <v>#REF!</v>
      </c>
      <c r="L318" s="30">
        <v>1</v>
      </c>
      <c r="M318" s="19" t="e">
        <f t="shared" si="57"/>
        <v>#REF!</v>
      </c>
      <c r="N318" s="29">
        <v>9</v>
      </c>
      <c r="O318" s="19" t="e">
        <f t="shared" si="55"/>
        <v>#REF!</v>
      </c>
      <c r="P318" s="30">
        <v>18</v>
      </c>
      <c r="Q318" s="19" t="str">
        <f t="shared" si="78"/>
        <v>Sterna</v>
      </c>
      <c r="R318" s="19" t="e">
        <f t="shared" si="59"/>
        <v>#REF!</v>
      </c>
      <c r="S318" s="30">
        <v>87</v>
      </c>
      <c r="T318" s="19" t="str">
        <f t="shared" si="73"/>
        <v>Sterna hirundo hirundo</v>
      </c>
      <c r="U318" s="29" t="s">
        <v>1075</v>
      </c>
      <c r="V318" s="19" t="e">
        <f t="array" aca="1" ref="V318" ca="1">_xludf.XLOOKUP(U318,#REF!,#REF!)</f>
        <v>#NAME?</v>
      </c>
      <c r="W318" s="29">
        <v>4519</v>
      </c>
      <c r="X318" s="3" t="str">
        <f t="shared" si="56"/>
        <v/>
      </c>
      <c r="Y318" s="2" t="e">
        <f t="shared" si="74"/>
        <v>#REF!</v>
      </c>
      <c r="Z318" s="2" t="e">
        <f t="shared" si="75"/>
        <v>#REF!</v>
      </c>
      <c r="AA318" s="2" t="e">
        <f t="shared" si="76"/>
        <v>#REF!</v>
      </c>
      <c r="AB318" s="20" t="str">
        <f t="shared" si="77"/>
        <v xml:space="preserve">   Western Common Tern</v>
      </c>
      <c r="AC318" s="2" t="e">
        <f t="array" ref="AC318">IF(K318="3_art",IF(AB318=_xludf.XLOOKUP(W318,#REF!,#REF!),"",_xludf.XLOOKUP(W318,#REF!,#REF!)),IF(K318="2_familj",IF(AB318=_xludf.XLOOKUP(W318,#REF!,#REF!),"",_xludf.XLOOKUP(W318,#REF!,#REF!)),""))</f>
        <v>#REF!</v>
      </c>
    </row>
    <row r="319" spans="1:29" ht="13.5" customHeight="1">
      <c r="A319" s="38" t="s">
        <v>84</v>
      </c>
      <c r="B319" s="37"/>
      <c r="C319" s="37"/>
      <c r="D319" s="83"/>
      <c r="E319" s="68" t="s">
        <v>1076</v>
      </c>
      <c r="F319" s="41" t="s">
        <v>1077</v>
      </c>
      <c r="G319" s="41" t="s">
        <v>1078</v>
      </c>
      <c r="H319" s="49"/>
      <c r="K319" s="29" t="e">
        <f t="shared" si="72"/>
        <v>#REF!</v>
      </c>
      <c r="L319" s="30">
        <v>1</v>
      </c>
      <c r="M319" s="19" t="e">
        <f t="shared" si="57"/>
        <v>#REF!</v>
      </c>
      <c r="N319" s="29">
        <v>9</v>
      </c>
      <c r="O319" s="19" t="e">
        <f t="shared" si="55"/>
        <v>#REF!</v>
      </c>
      <c r="P319" s="30">
        <v>18</v>
      </c>
      <c r="Q319" s="19" t="str">
        <f t="shared" si="78"/>
        <v>Sterna</v>
      </c>
      <c r="R319" s="19" t="e">
        <f t="shared" si="59"/>
        <v>#REF!</v>
      </c>
      <c r="S319" s="30">
        <v>87</v>
      </c>
      <c r="T319" s="19" t="str">
        <f t="shared" si="73"/>
        <v>Sterna dougallii</v>
      </c>
      <c r="U319" s="29" t="s">
        <v>1076</v>
      </c>
      <c r="V319" s="19" t="e">
        <f t="array" aca="1" ref="V319" ca="1">_xludf.XLOOKUP(U319,#REF!,#REF!)</f>
        <v>#NAME?</v>
      </c>
      <c r="W319" s="29">
        <v>4527</v>
      </c>
      <c r="X319" s="3" t="str">
        <f t="shared" si="56"/>
        <v/>
      </c>
      <c r="Y319" s="2" t="e">
        <f t="shared" si="74"/>
        <v>#REF!</v>
      </c>
      <c r="Z319" s="2" t="e">
        <f t="shared" si="75"/>
        <v>#REF!</v>
      </c>
      <c r="AA319" s="2" t="e">
        <f t="shared" si="76"/>
        <v>#REF!</v>
      </c>
      <c r="AB319" s="20" t="str">
        <f t="shared" si="77"/>
        <v>Roseate Tern</v>
      </c>
      <c r="AC319" s="2" t="e">
        <f t="array" ref="AC319">IF(K319="3_art",IF(AB319=_xludf.XLOOKUP(W319,#REF!,#REF!),"",_xludf.XLOOKUP(W319,#REF!,#REF!)),IF(K319="2_familj",IF(AB319=_xludf.XLOOKUP(W319,#REF!,#REF!),"",_xludf.XLOOKUP(W319,#REF!,#REF!)),""))</f>
        <v>#REF!</v>
      </c>
    </row>
    <row r="320" spans="1:29" ht="13.5" customHeight="1">
      <c r="A320" s="37"/>
      <c r="B320" s="38" t="s">
        <v>36</v>
      </c>
      <c r="C320" s="38" t="s">
        <v>31</v>
      </c>
      <c r="D320" s="72" t="s">
        <v>446</v>
      </c>
      <c r="E320" s="65" t="s">
        <v>1079</v>
      </c>
      <c r="F320" s="45" t="s">
        <v>1080</v>
      </c>
      <c r="G320" s="63" t="s">
        <v>1081</v>
      </c>
      <c r="H320" s="60"/>
      <c r="K320" s="29" t="e">
        <f t="shared" si="72"/>
        <v>#REF!</v>
      </c>
      <c r="L320" s="30">
        <v>1</v>
      </c>
      <c r="M320" s="19" t="e">
        <f t="shared" si="57"/>
        <v>#REF!</v>
      </c>
      <c r="N320" s="29">
        <v>9</v>
      </c>
      <c r="O320" s="19" t="e">
        <f t="shared" si="55"/>
        <v>#REF!</v>
      </c>
      <c r="P320" s="30">
        <v>18</v>
      </c>
      <c r="Q320" s="19" t="str">
        <f t="shared" si="78"/>
        <v>Sterna</v>
      </c>
      <c r="R320" s="19" t="e">
        <f t="shared" si="59"/>
        <v>#REF!</v>
      </c>
      <c r="S320" s="30">
        <v>87</v>
      </c>
      <c r="T320" s="19" t="str">
        <f t="shared" si="73"/>
        <v>Sterna dougallii dougallii</v>
      </c>
      <c r="U320" s="29" t="s">
        <v>1082</v>
      </c>
      <c r="V320" s="19" t="e">
        <f t="array" aca="1" ref="V320" ca="1">_xludf.XLOOKUP(U320,#REF!,#REF!)</f>
        <v>#NAME?</v>
      </c>
      <c r="W320" s="29">
        <v>4528</v>
      </c>
      <c r="X320" s="3" t="str">
        <f t="shared" si="56"/>
        <v/>
      </c>
      <c r="Y320" s="2" t="e">
        <f t="shared" si="74"/>
        <v>#REF!</v>
      </c>
      <c r="Z320" s="2" t="e">
        <f t="shared" si="75"/>
        <v>#REF!</v>
      </c>
      <c r="AA320" s="2" t="e">
        <f t="shared" si="76"/>
        <v>#REF!</v>
      </c>
      <c r="AB320" s="20" t="str">
        <f t="shared" si="77"/>
        <v xml:space="preserve">   Atlantic Roseate Tern</v>
      </c>
      <c r="AC320" s="2" t="e">
        <f t="array" ref="AC320">IF(K320="3_art",IF(AB320=_xludf.XLOOKUP(W320,#REF!,#REF!),"",_xludf.XLOOKUP(W320,#REF!,#REF!)),IF(K320="2_familj",IF(AB320=_xludf.XLOOKUP(W320,#REF!,#REF!),"",_xludf.XLOOKUP(W320,#REF!,#REF!)),""))</f>
        <v>#REF!</v>
      </c>
    </row>
    <row r="321" spans="1:29" ht="13.5" customHeight="1">
      <c r="A321" s="37"/>
      <c r="B321" s="38" t="s">
        <v>36</v>
      </c>
      <c r="C321" s="38" t="s">
        <v>37</v>
      </c>
      <c r="D321" s="48"/>
      <c r="E321" s="40" t="s">
        <v>1083</v>
      </c>
      <c r="F321" s="41" t="s">
        <v>1084</v>
      </c>
      <c r="G321" s="41" t="s">
        <v>1085</v>
      </c>
      <c r="H321" s="49"/>
      <c r="K321" s="29" t="e">
        <f t="shared" si="72"/>
        <v>#REF!</v>
      </c>
      <c r="L321" s="30">
        <v>1</v>
      </c>
      <c r="M321" s="19" t="e">
        <f t="shared" si="57"/>
        <v>#REF!</v>
      </c>
      <c r="N321" s="29">
        <v>9</v>
      </c>
      <c r="O321" s="19" t="e">
        <f t="shared" si="55"/>
        <v>#REF!</v>
      </c>
      <c r="P321" s="30">
        <v>18</v>
      </c>
      <c r="Q321" s="19" t="str">
        <f t="shared" si="78"/>
        <v>Hydrocoloeus</v>
      </c>
      <c r="R321" s="19" t="e">
        <f t="shared" si="59"/>
        <v>#REF!</v>
      </c>
      <c r="S321" s="30">
        <v>88</v>
      </c>
      <c r="T321" s="19" t="str">
        <f t="shared" si="73"/>
        <v>Hydrocoloeus minutus</v>
      </c>
      <c r="U321" s="29" t="s">
        <v>1083</v>
      </c>
      <c r="V321" s="19" t="e">
        <f t="array" aca="1" ref="V321" ca="1">_xludf.XLOOKUP(U321,#REF!,#REF!)</f>
        <v>#NAME?</v>
      </c>
      <c r="W321" s="29">
        <v>4538</v>
      </c>
      <c r="X321" s="3" t="str">
        <f t="shared" si="56"/>
        <v/>
      </c>
      <c r="Y321" s="2" t="e">
        <f t="shared" si="74"/>
        <v>#REF!</v>
      </c>
      <c r="Z321" s="2" t="e">
        <f t="shared" si="75"/>
        <v>#REF!</v>
      </c>
      <c r="AA321" s="2" t="e">
        <f t="shared" si="76"/>
        <v>#REF!</v>
      </c>
      <c r="AB321" s="20" t="str">
        <f t="shared" si="77"/>
        <v>Little Gull</v>
      </c>
      <c r="AC321" s="2" t="e">
        <f t="array" ref="AC321">IF(K321="3_art",IF(AB321=_xludf.XLOOKUP(W321,#REF!,#REF!),"",_xludf.XLOOKUP(W321,#REF!,#REF!)),IF(K321="2_familj",IF(AB321=_xludf.XLOOKUP(W321,#REF!,#REF!),"",_xludf.XLOOKUP(W321,#REF!,#REF!)),""))</f>
        <v>#REF!</v>
      </c>
    </row>
    <row r="322" spans="1:29" ht="13.5" customHeight="1">
      <c r="A322" s="38" t="s">
        <v>84</v>
      </c>
      <c r="B322" s="38" t="s">
        <v>36</v>
      </c>
      <c r="C322" s="38" t="s">
        <v>31</v>
      </c>
      <c r="D322" s="66" t="s">
        <v>784</v>
      </c>
      <c r="E322" s="40" t="s">
        <v>1086</v>
      </c>
      <c r="F322" s="41" t="s">
        <v>1087</v>
      </c>
      <c r="G322" s="41" t="s">
        <v>1088</v>
      </c>
      <c r="H322" s="49"/>
      <c r="K322" s="29" t="e">
        <f t="shared" si="72"/>
        <v>#REF!</v>
      </c>
      <c r="L322" s="30">
        <v>1</v>
      </c>
      <c r="M322" s="19" t="e">
        <f t="shared" si="57"/>
        <v>#REF!</v>
      </c>
      <c r="N322" s="29">
        <v>9</v>
      </c>
      <c r="O322" s="19" t="e">
        <f t="shared" si="55"/>
        <v>#REF!</v>
      </c>
      <c r="P322" s="30">
        <v>18</v>
      </c>
      <c r="Q322" s="19" t="str">
        <f t="shared" si="78"/>
        <v>Rhodostethia</v>
      </c>
      <c r="R322" s="19" t="e">
        <f t="shared" si="59"/>
        <v>#REF!</v>
      </c>
      <c r="S322" s="30">
        <v>89</v>
      </c>
      <c r="T322" s="19" t="str">
        <f t="shared" si="73"/>
        <v>Rhodostethia rosea</v>
      </c>
      <c r="U322" s="29" t="s">
        <v>1086</v>
      </c>
      <c r="V322" s="19" t="e">
        <f t="array" aca="1" ref="V322" ca="1">_xludf.XLOOKUP(U322,#REF!,#REF!)</f>
        <v>#NAME?</v>
      </c>
      <c r="W322" s="29">
        <v>4540</v>
      </c>
      <c r="X322" s="3" t="str">
        <f t="shared" si="56"/>
        <v/>
      </c>
      <c r="Y322" s="2" t="e">
        <f t="shared" si="74"/>
        <v>#REF!</v>
      </c>
      <c r="Z322" s="2" t="e">
        <f t="shared" si="75"/>
        <v>#REF!</v>
      </c>
      <c r="AA322" s="2" t="e">
        <f t="shared" si="76"/>
        <v>#REF!</v>
      </c>
      <c r="AB322" s="20" t="str">
        <f t="shared" si="77"/>
        <v>Ross’s Gull</v>
      </c>
      <c r="AC322" s="2" t="e">
        <f t="array" ref="AC322">IF(K322="3_art",IF(AB322=_xludf.XLOOKUP(W322,#REF!,#REF!),"",_xludf.XLOOKUP(W322,#REF!,#REF!)),IF(K322="2_familj",IF(AB322=_xludf.XLOOKUP(W322,#REF!,#REF!),"",_xludf.XLOOKUP(W322,#REF!,#REF!)),""))</f>
        <v>#REF!</v>
      </c>
    </row>
    <row r="323" spans="1:29" ht="13.5" customHeight="1">
      <c r="A323" s="37"/>
      <c r="B323" s="37"/>
      <c r="C323" s="37"/>
      <c r="D323" s="48"/>
      <c r="E323" s="40" t="s">
        <v>1089</v>
      </c>
      <c r="F323" s="41" t="s">
        <v>1090</v>
      </c>
      <c r="G323" s="41" t="s">
        <v>1091</v>
      </c>
      <c r="H323" s="49"/>
      <c r="K323" s="29" t="e">
        <f t="shared" si="72"/>
        <v>#REF!</v>
      </c>
      <c r="L323" s="30">
        <v>1</v>
      </c>
      <c r="M323" s="19" t="e">
        <f t="shared" si="57"/>
        <v>#REF!</v>
      </c>
      <c r="N323" s="29">
        <v>9</v>
      </c>
      <c r="O323" s="19" t="e">
        <f t="shared" si="55"/>
        <v>#REF!</v>
      </c>
      <c r="P323" s="30">
        <v>18</v>
      </c>
      <c r="Q323" s="19" t="str">
        <f t="shared" si="78"/>
        <v>Rissa</v>
      </c>
      <c r="R323" s="19" t="e">
        <f t="shared" si="59"/>
        <v>#REF!</v>
      </c>
      <c r="S323" s="30">
        <v>90</v>
      </c>
      <c r="T323" s="19" t="str">
        <f t="shared" si="73"/>
        <v>Rissa tridactyla</v>
      </c>
      <c r="U323" s="29" t="s">
        <v>1089</v>
      </c>
      <c r="V323" s="19" t="e">
        <f t="array" aca="1" ref="V323" ca="1">_xludf.XLOOKUP(U323,#REF!,#REF!)</f>
        <v>#NAME?</v>
      </c>
      <c r="W323" s="29">
        <v>4543</v>
      </c>
      <c r="X323" s="3" t="str">
        <f t="shared" si="56"/>
        <v/>
      </c>
      <c r="Y323" s="2" t="e">
        <f t="shared" si="74"/>
        <v>#REF!</v>
      </c>
      <c r="Z323" s="2" t="e">
        <f t="shared" si="75"/>
        <v>#REF!</v>
      </c>
      <c r="AA323" s="2" t="e">
        <f t="shared" si="76"/>
        <v>#REF!</v>
      </c>
      <c r="AB323" s="20" t="str">
        <f t="shared" si="77"/>
        <v>Black-legged Kittiwake</v>
      </c>
      <c r="AC323" s="2" t="e">
        <f t="array" ref="AC323">IF(K323="3_art",IF(AB323=_xludf.XLOOKUP(W323,#REF!,#REF!),"",_xludf.XLOOKUP(W323,#REF!,#REF!)),IF(K323="2_familj",IF(AB323=_xludf.XLOOKUP(W323,#REF!,#REF!),"",_xludf.XLOOKUP(W323,#REF!,#REF!)),""))</f>
        <v>#REF!</v>
      </c>
    </row>
    <row r="324" spans="1:29" ht="13.5" customHeight="1">
      <c r="A324" s="37"/>
      <c r="B324" s="38" t="s">
        <v>36</v>
      </c>
      <c r="C324" s="38" t="s">
        <v>37</v>
      </c>
      <c r="D324" s="51"/>
      <c r="E324" s="44" t="s">
        <v>1092</v>
      </c>
      <c r="F324" s="45" t="s">
        <v>1093</v>
      </c>
      <c r="G324" s="45" t="s">
        <v>1094</v>
      </c>
      <c r="H324" s="60"/>
      <c r="K324" s="29" t="e">
        <f t="shared" si="72"/>
        <v>#REF!</v>
      </c>
      <c r="L324" s="30">
        <v>1</v>
      </c>
      <c r="M324" s="19" t="e">
        <f t="shared" si="57"/>
        <v>#REF!</v>
      </c>
      <c r="N324" s="29">
        <v>9</v>
      </c>
      <c r="O324" s="19" t="e">
        <f t="shared" si="55"/>
        <v>#REF!</v>
      </c>
      <c r="P324" s="30">
        <v>18</v>
      </c>
      <c r="Q324" s="19" t="str">
        <f t="shared" si="78"/>
        <v>Rissa</v>
      </c>
      <c r="R324" s="19" t="e">
        <f t="shared" si="59"/>
        <v>#REF!</v>
      </c>
      <c r="S324" s="30">
        <v>90</v>
      </c>
      <c r="T324" s="19" t="str">
        <f t="shared" si="73"/>
        <v>Rissa tridactyla tridactyla</v>
      </c>
      <c r="U324" s="29" t="s">
        <v>1095</v>
      </c>
      <c r="V324" s="19" t="e">
        <f t="array" aca="1" ref="V324" ca="1">_xludf.XLOOKUP(U324,#REF!,#REF!)</f>
        <v>#NAME?</v>
      </c>
      <c r="W324" s="29">
        <v>4544</v>
      </c>
      <c r="X324" s="3" t="str">
        <f t="shared" si="56"/>
        <v/>
      </c>
      <c r="Y324" s="2" t="e">
        <f t="shared" si="74"/>
        <v>#REF!</v>
      </c>
      <c r="Z324" s="2" t="e">
        <f t="shared" si="75"/>
        <v>#REF!</v>
      </c>
      <c r="AA324" s="2" t="e">
        <f t="shared" si="76"/>
        <v>#REF!</v>
      </c>
      <c r="AB324" s="20" t="str">
        <f t="shared" si="77"/>
        <v xml:space="preserve">   Atlantic Black-legged Kittiwake</v>
      </c>
      <c r="AC324" s="2" t="e">
        <f t="array" ref="AC324">IF(K324="3_art",IF(AB324=_xludf.XLOOKUP(W324,#REF!,#REF!),"",_xludf.XLOOKUP(W324,#REF!,#REF!)),IF(K324="2_familj",IF(AB324=_xludf.XLOOKUP(W324,#REF!,#REF!),"",_xludf.XLOOKUP(W324,#REF!,#REF!)),""))</f>
        <v>#REF!</v>
      </c>
    </row>
    <row r="325" spans="1:29" ht="13.5" customHeight="1">
      <c r="A325" s="37"/>
      <c r="B325" s="38" t="s">
        <v>36</v>
      </c>
      <c r="C325" s="38" t="s">
        <v>55</v>
      </c>
      <c r="D325" s="48"/>
      <c r="E325" s="40" t="s">
        <v>1096</v>
      </c>
      <c r="F325" s="41" t="s">
        <v>1097</v>
      </c>
      <c r="G325" s="41" t="s">
        <v>1098</v>
      </c>
      <c r="H325" s="49"/>
      <c r="K325" s="29" t="e">
        <f t="shared" si="72"/>
        <v>#REF!</v>
      </c>
      <c r="L325" s="30">
        <v>1</v>
      </c>
      <c r="M325" s="19" t="e">
        <f t="shared" si="57"/>
        <v>#REF!</v>
      </c>
      <c r="N325" s="29">
        <v>9</v>
      </c>
      <c r="O325" s="19" t="e">
        <f t="shared" si="55"/>
        <v>#REF!</v>
      </c>
      <c r="P325" s="30">
        <v>18</v>
      </c>
      <c r="Q325" s="19" t="str">
        <f>IF(LEN(E325)-LEN(SUBSTITUTE(E325," ",""))=1,LEFT(E325,FIND(" ",E325)-1),Q326)</f>
        <v>Xema</v>
      </c>
      <c r="R325" s="19" t="e">
        <f t="shared" si="59"/>
        <v>#REF!</v>
      </c>
      <c r="S325" s="30">
        <v>92</v>
      </c>
      <c r="T325" s="19" t="str">
        <f t="shared" si="73"/>
        <v>Xema sabini</v>
      </c>
      <c r="U325" s="29" t="s">
        <v>1096</v>
      </c>
      <c r="V325" s="19" t="e">
        <f t="array" aca="1" ref="V325" ca="1">_xludf.XLOOKUP(U325,#REF!,#REF!)</f>
        <v>#NAME?</v>
      </c>
      <c r="W325" s="29">
        <v>4547</v>
      </c>
      <c r="X325" s="3" t="str">
        <f t="shared" si="56"/>
        <v/>
      </c>
      <c r="Y325" s="2" t="e">
        <f t="shared" si="74"/>
        <v>#REF!</v>
      </c>
      <c r="Z325" s="2" t="e">
        <f t="shared" si="75"/>
        <v>#REF!</v>
      </c>
      <c r="AA325" s="2" t="e">
        <f t="shared" si="76"/>
        <v>#REF!</v>
      </c>
      <c r="AB325" s="20" t="str">
        <f t="shared" si="77"/>
        <v>Sabine’s Gull</v>
      </c>
      <c r="AC325" s="2" t="e">
        <f t="array" ref="AC325">IF(K325="3_art",IF(AB325=_xludf.XLOOKUP(W325,#REF!,#REF!),"",_xludf.XLOOKUP(W325,#REF!,#REF!)),IF(K325="2_familj",IF(AB325=_xludf.XLOOKUP(W325,#REF!,#REF!),"",_xludf.XLOOKUP(W325,#REF!,#REF!)),""))</f>
        <v>#REF!</v>
      </c>
    </row>
    <row r="326" spans="1:29" ht="13.5" customHeight="1">
      <c r="A326" s="38" t="s">
        <v>84</v>
      </c>
      <c r="B326" s="38" t="s">
        <v>36</v>
      </c>
      <c r="C326" s="38" t="s">
        <v>31</v>
      </c>
      <c r="D326" s="66" t="s">
        <v>1099</v>
      </c>
      <c r="E326" s="40" t="s">
        <v>1100</v>
      </c>
      <c r="F326" s="41" t="s">
        <v>1101</v>
      </c>
      <c r="G326" s="41" t="s">
        <v>1102</v>
      </c>
      <c r="H326" s="49"/>
      <c r="K326" s="29" t="e">
        <f t="shared" si="72"/>
        <v>#REF!</v>
      </c>
      <c r="L326" s="30">
        <v>1</v>
      </c>
      <c r="M326" s="19" t="e">
        <f t="shared" si="57"/>
        <v>#REF!</v>
      </c>
      <c r="N326" s="29">
        <v>9</v>
      </c>
      <c r="O326" s="19" t="e">
        <f t="shared" si="55"/>
        <v>#REF!</v>
      </c>
      <c r="P326" s="30">
        <v>18</v>
      </c>
      <c r="Q326" s="19" t="str">
        <f t="shared" ref="Q326:Q327" si="79">IF(LEN(E326)-LEN(SUBSTITUTE(E326," ",""))=1,LEFT(E326,FIND(" ",E326)-1),Q324)</f>
        <v>Pagophila</v>
      </c>
      <c r="R326" s="19" t="e">
        <f t="shared" si="59"/>
        <v>#REF!</v>
      </c>
      <c r="S326" s="30">
        <v>91</v>
      </c>
      <c r="T326" s="19" t="str">
        <f t="shared" si="73"/>
        <v>Pagophila eburnea</v>
      </c>
      <c r="U326" s="29" t="s">
        <v>1100</v>
      </c>
      <c r="V326" s="19" t="e">
        <f t="array" aca="1" ref="V326" ca="1">_xludf.XLOOKUP(U326,#REF!,#REF!)</f>
        <v>#NAME?</v>
      </c>
      <c r="W326" s="29">
        <v>4549</v>
      </c>
      <c r="X326" s="3" t="str">
        <f t="shared" si="56"/>
        <v/>
      </c>
      <c r="Y326" s="2" t="e">
        <f t="shared" si="74"/>
        <v>#REF!</v>
      </c>
      <c r="Z326" s="2" t="e">
        <f t="shared" si="75"/>
        <v>#REF!</v>
      </c>
      <c r="AA326" s="2" t="e">
        <f t="shared" si="76"/>
        <v>#REF!</v>
      </c>
      <c r="AB326" s="20" t="str">
        <f t="shared" si="77"/>
        <v>Ivory Gull</v>
      </c>
      <c r="AC326" s="2" t="e">
        <f t="array" ref="AC326">IF(K326="3_art",IF(AB326=_xludf.XLOOKUP(W326,#REF!,#REF!),"",_xludf.XLOOKUP(W326,#REF!,#REF!)),IF(K326="2_familj",IF(AB326=_xludf.XLOOKUP(W326,#REF!,#REF!),"",_xludf.XLOOKUP(W326,#REF!,#REF!)),""))</f>
        <v>#REF!</v>
      </c>
    </row>
    <row r="327" spans="1:29" ht="13.5" customHeight="1">
      <c r="A327" s="38" t="s">
        <v>84</v>
      </c>
      <c r="B327" s="38" t="s">
        <v>36</v>
      </c>
      <c r="C327" s="38" t="s">
        <v>31</v>
      </c>
      <c r="D327" s="66" t="s">
        <v>446</v>
      </c>
      <c r="E327" s="68" t="s">
        <v>1103</v>
      </c>
      <c r="F327" s="41" t="s">
        <v>1104</v>
      </c>
      <c r="G327" s="41" t="s">
        <v>1105</v>
      </c>
      <c r="H327" s="49"/>
      <c r="K327" s="29" t="e">
        <f t="shared" si="72"/>
        <v>#REF!</v>
      </c>
      <c r="L327" s="30">
        <v>1</v>
      </c>
      <c r="M327" s="19" t="e">
        <f t="shared" si="57"/>
        <v>#REF!</v>
      </c>
      <c r="N327" s="29">
        <v>9</v>
      </c>
      <c r="O327" s="19" t="e">
        <f t="shared" si="55"/>
        <v>#REF!</v>
      </c>
      <c r="P327" s="30">
        <v>18</v>
      </c>
      <c r="Q327" s="19" t="str">
        <f t="shared" si="79"/>
        <v>Chroicocephalus</v>
      </c>
      <c r="R327" s="19" t="e">
        <f t="shared" si="59"/>
        <v>#REF!</v>
      </c>
      <c r="S327" s="30">
        <v>93</v>
      </c>
      <c r="T327" s="19" t="str">
        <f t="shared" si="73"/>
        <v>Chroicocephalus genei</v>
      </c>
      <c r="U327" s="29" t="s">
        <v>1103</v>
      </c>
      <c r="V327" s="19" t="e">
        <f t="array" aca="1" ref="V327" ca="1">_xludf.XLOOKUP(U327,#REF!,#REF!)</f>
        <v>#NAME?</v>
      </c>
      <c r="W327" s="29">
        <v>4553</v>
      </c>
      <c r="X327" s="3" t="str">
        <f t="shared" si="56"/>
        <v/>
      </c>
      <c r="Y327" s="2" t="e">
        <f t="shared" si="74"/>
        <v>#REF!</v>
      </c>
      <c r="Z327" s="2" t="e">
        <f t="shared" si="75"/>
        <v>#REF!</v>
      </c>
      <c r="AA327" s="2" t="e">
        <f t="shared" si="76"/>
        <v>#REF!</v>
      </c>
      <c r="AB327" s="20" t="str">
        <f t="shared" si="77"/>
        <v>Slender-billed Gull</v>
      </c>
      <c r="AC327" s="2" t="e">
        <f t="array" ref="AC327">IF(K327="3_art",IF(AB327=_xludf.XLOOKUP(W327,#REF!,#REF!),"",_xludf.XLOOKUP(W327,#REF!,#REF!)),IF(K327="2_familj",IF(AB327=_xludf.XLOOKUP(W327,#REF!,#REF!),"",_xludf.XLOOKUP(W327,#REF!,#REF!)),""))</f>
        <v>#REF!</v>
      </c>
    </row>
    <row r="328" spans="1:29" ht="13.5" customHeight="1">
      <c r="A328" s="38" t="s">
        <v>84</v>
      </c>
      <c r="B328" s="38" t="s">
        <v>36</v>
      </c>
      <c r="C328" s="38" t="s">
        <v>31</v>
      </c>
      <c r="D328" s="66" t="s">
        <v>460</v>
      </c>
      <c r="E328" s="68" t="s">
        <v>1106</v>
      </c>
      <c r="F328" s="41" t="s">
        <v>1107</v>
      </c>
      <c r="G328" s="41" t="s">
        <v>1108</v>
      </c>
      <c r="H328" s="49"/>
      <c r="K328" s="29" t="e">
        <f t="shared" si="72"/>
        <v>#REF!</v>
      </c>
      <c r="L328" s="30">
        <v>1</v>
      </c>
      <c r="M328" s="19" t="e">
        <f t="shared" si="57"/>
        <v>#REF!</v>
      </c>
      <c r="N328" s="29">
        <v>9</v>
      </c>
      <c r="O328" s="19" t="e">
        <f t="shared" si="55"/>
        <v>#REF!</v>
      </c>
      <c r="P328" s="30">
        <v>18</v>
      </c>
      <c r="Q328" s="19" t="str">
        <f t="shared" ref="Q328:Q334" si="80">IF(LEN(E328)-LEN(SUBSTITUTE(E328," ",""))=1,LEFT(E328,FIND(" ",E328)-1),Q327)</f>
        <v>Chroicocephalus</v>
      </c>
      <c r="R328" s="19" t="e">
        <f t="shared" si="59"/>
        <v>#REF!</v>
      </c>
      <c r="S328" s="30">
        <v>93</v>
      </c>
      <c r="T328" s="19" t="str">
        <f t="shared" si="73"/>
        <v>Chroicocephalus philadelphia</v>
      </c>
      <c r="U328" s="29" t="s">
        <v>1106</v>
      </c>
      <c r="V328" s="19" t="e">
        <f t="array" aca="1" ref="V328" ca="1">_xludf.XLOOKUP(U328,#REF!,#REF!)</f>
        <v>#NAME?</v>
      </c>
      <c r="W328" s="29">
        <v>4554</v>
      </c>
      <c r="X328" s="3" t="str">
        <f t="shared" si="56"/>
        <v/>
      </c>
      <c r="Y328" s="2" t="e">
        <f t="shared" si="74"/>
        <v>#REF!</v>
      </c>
      <c r="Z328" s="2" t="e">
        <f t="shared" si="75"/>
        <v>#REF!</v>
      </c>
      <c r="AA328" s="2" t="e">
        <f t="shared" si="76"/>
        <v>#REF!</v>
      </c>
      <c r="AB328" s="20" t="str">
        <f t="shared" si="77"/>
        <v>Bonaparte’s Gull</v>
      </c>
      <c r="AC328" s="2" t="e">
        <f t="array" ref="AC328">IF(K328="3_art",IF(AB328=_xludf.XLOOKUP(W328,#REF!,#REF!),"",_xludf.XLOOKUP(W328,#REF!,#REF!)),IF(K328="2_familj",IF(AB328=_xludf.XLOOKUP(W328,#REF!,#REF!),"",_xludf.XLOOKUP(W328,#REF!,#REF!)),""))</f>
        <v>#REF!</v>
      </c>
    </row>
    <row r="329" spans="1:29" ht="13.5" customHeight="1">
      <c r="A329" s="37"/>
      <c r="B329" s="38" t="s">
        <v>36</v>
      </c>
      <c r="C329" s="38" t="s">
        <v>37</v>
      </c>
      <c r="D329" s="48"/>
      <c r="E329" s="68" t="s">
        <v>1109</v>
      </c>
      <c r="F329" s="41" t="s">
        <v>1110</v>
      </c>
      <c r="G329" s="41" t="s">
        <v>1111</v>
      </c>
      <c r="H329" s="49"/>
      <c r="K329" s="29" t="e">
        <f t="shared" si="72"/>
        <v>#REF!</v>
      </c>
      <c r="L329" s="30">
        <v>1</v>
      </c>
      <c r="M329" s="19" t="e">
        <f t="shared" si="57"/>
        <v>#REF!</v>
      </c>
      <c r="N329" s="29">
        <v>9</v>
      </c>
      <c r="O329" s="19" t="e">
        <f t="shared" si="55"/>
        <v>#REF!</v>
      </c>
      <c r="P329" s="30">
        <v>18</v>
      </c>
      <c r="Q329" s="19" t="str">
        <f t="shared" si="80"/>
        <v>Chroicocephalus</v>
      </c>
      <c r="R329" s="19" t="e">
        <f t="shared" si="59"/>
        <v>#REF!</v>
      </c>
      <c r="S329" s="30">
        <v>93</v>
      </c>
      <c r="T329" s="19" t="str">
        <f t="shared" si="73"/>
        <v>Chroicocephalus ridibundus</v>
      </c>
      <c r="U329" s="29" t="s">
        <v>1109</v>
      </c>
      <c r="V329" s="19" t="e">
        <f t="array" aca="1" ref="V329" ca="1">_xludf.XLOOKUP(U329,#REF!,#REF!)</f>
        <v>#NAME?</v>
      </c>
      <c r="W329" s="29">
        <v>4555</v>
      </c>
      <c r="X329" s="3" t="str">
        <f t="shared" si="56"/>
        <v/>
      </c>
      <c r="Y329" s="2" t="e">
        <f t="shared" si="74"/>
        <v>#REF!</v>
      </c>
      <c r="Z329" s="2" t="e">
        <f t="shared" si="75"/>
        <v>#REF!</v>
      </c>
      <c r="AA329" s="2" t="e">
        <f t="shared" si="76"/>
        <v>#REF!</v>
      </c>
      <c r="AB329" s="20" t="str">
        <f t="shared" si="77"/>
        <v>Black-headed Gull</v>
      </c>
      <c r="AC329" s="2" t="e">
        <f t="array" ref="AC329">IF(K329="3_art",IF(AB329=_xludf.XLOOKUP(W329,#REF!,#REF!),"",_xludf.XLOOKUP(W329,#REF!,#REF!)),IF(K329="2_familj",IF(AB329=_xludf.XLOOKUP(W329,#REF!,#REF!),"",_xludf.XLOOKUP(W329,#REF!,#REF!)),""))</f>
        <v>#REF!</v>
      </c>
    </row>
    <row r="330" spans="1:29" ht="13.5" customHeight="1">
      <c r="A330" s="38" t="s">
        <v>84</v>
      </c>
      <c r="B330" s="37"/>
      <c r="C330" s="37"/>
      <c r="D330" s="66" t="s">
        <v>1112</v>
      </c>
      <c r="E330" s="68" t="s">
        <v>1113</v>
      </c>
      <c r="F330" s="41" t="s">
        <v>1114</v>
      </c>
      <c r="G330" s="41" t="s">
        <v>1115</v>
      </c>
      <c r="H330" s="49"/>
      <c r="K330" s="29" t="e">
        <f t="shared" si="72"/>
        <v>#REF!</v>
      </c>
      <c r="L330" s="30">
        <v>1</v>
      </c>
      <c r="M330" s="19" t="e">
        <f t="shared" si="57"/>
        <v>#REF!</v>
      </c>
      <c r="N330" s="29">
        <v>9</v>
      </c>
      <c r="O330" s="19" t="e">
        <f t="shared" si="55"/>
        <v>#REF!</v>
      </c>
      <c r="P330" s="30">
        <v>18</v>
      </c>
      <c r="Q330" s="19" t="str">
        <f t="shared" si="80"/>
        <v>Leucophaeus</v>
      </c>
      <c r="R330" s="19" t="e">
        <f t="shared" si="59"/>
        <v>#REF!</v>
      </c>
      <c r="S330" s="30">
        <v>94</v>
      </c>
      <c r="T330" s="19" t="str">
        <f t="shared" si="73"/>
        <v>Leucophaeus atricilla</v>
      </c>
      <c r="U330" s="29" t="s">
        <v>1113</v>
      </c>
      <c r="V330" s="19" t="e">
        <f t="array" aca="1" ref="V330" ca="1">_xludf.XLOOKUP(U330,#REF!,#REF!)</f>
        <v>#NAME?</v>
      </c>
      <c r="W330" s="29">
        <v>4571</v>
      </c>
      <c r="X330" s="3" t="str">
        <f t="shared" si="56"/>
        <v/>
      </c>
      <c r="Y330" s="2" t="e">
        <f t="shared" si="74"/>
        <v>#REF!</v>
      </c>
      <c r="Z330" s="2" t="e">
        <f t="shared" si="75"/>
        <v>#REF!</v>
      </c>
      <c r="AA330" s="2" t="e">
        <f t="shared" si="76"/>
        <v>#REF!</v>
      </c>
      <c r="AB330" s="20" t="str">
        <f t="shared" si="77"/>
        <v>Laughing Gull</v>
      </c>
      <c r="AC330" s="2" t="e">
        <f t="array" ref="AC330">IF(K330="3_art",IF(AB330=_xludf.XLOOKUP(W330,#REF!,#REF!),"",_xludf.XLOOKUP(W330,#REF!,#REF!)),IF(K330="2_familj",IF(AB330=_xludf.XLOOKUP(W330,#REF!,#REF!),"",_xludf.XLOOKUP(W330,#REF!,#REF!)),""))</f>
        <v>#REF!</v>
      </c>
    </row>
    <row r="331" spans="1:29" ht="13.5" customHeight="1">
      <c r="A331" s="37"/>
      <c r="B331" s="38" t="s">
        <v>36</v>
      </c>
      <c r="C331" s="38" t="s">
        <v>31</v>
      </c>
      <c r="D331" s="72" t="s">
        <v>377</v>
      </c>
      <c r="E331" s="65" t="s">
        <v>1116</v>
      </c>
      <c r="F331" s="45" t="s">
        <v>1117</v>
      </c>
      <c r="G331" s="45" t="s">
        <v>1118</v>
      </c>
      <c r="H331" s="60"/>
      <c r="K331" s="29" t="e">
        <f t="shared" si="72"/>
        <v>#REF!</v>
      </c>
      <c r="L331" s="30">
        <v>1</v>
      </c>
      <c r="M331" s="19" t="e">
        <f t="shared" si="57"/>
        <v>#REF!</v>
      </c>
      <c r="N331" s="29">
        <v>9</v>
      </c>
      <c r="O331" s="19" t="e">
        <f t="shared" si="55"/>
        <v>#REF!</v>
      </c>
      <c r="P331" s="30">
        <v>18</v>
      </c>
      <c r="Q331" s="19" t="str">
        <f t="shared" si="80"/>
        <v>Leucophaeus</v>
      </c>
      <c r="R331" s="19" t="e">
        <f t="shared" si="59"/>
        <v>#REF!</v>
      </c>
      <c r="S331" s="30">
        <v>94</v>
      </c>
      <c r="T331" s="19" t="str">
        <f t="shared" si="73"/>
        <v>Leucophaeus atricilla megalopterus</v>
      </c>
      <c r="U331" s="29" t="s">
        <v>1119</v>
      </c>
      <c r="V331" s="19" t="e">
        <f t="array" aca="1" ref="V331" ca="1">_xludf.XLOOKUP(U331,#REF!,#REF!)</f>
        <v>#NAME?</v>
      </c>
      <c r="W331" s="29">
        <v>4572</v>
      </c>
      <c r="X331" s="3" t="str">
        <f t="shared" si="56"/>
        <v/>
      </c>
      <c r="Y331" s="2" t="e">
        <f t="shared" si="74"/>
        <v>#REF!</v>
      </c>
      <c r="Z331" s="2" t="e">
        <f t="shared" si="75"/>
        <v>#REF!</v>
      </c>
      <c r="AA331" s="2" t="e">
        <f t="shared" si="76"/>
        <v>#REF!</v>
      </c>
      <c r="AB331" s="20" t="str">
        <f t="shared" si="77"/>
        <v xml:space="preserve">   North American Laughing Gull</v>
      </c>
      <c r="AC331" s="2" t="e">
        <f t="array" ref="AC331">IF(K331="3_art",IF(AB331=_xludf.XLOOKUP(W331,#REF!,#REF!),"",_xludf.XLOOKUP(W331,#REF!,#REF!)),IF(K331="2_familj",IF(AB331=_xludf.XLOOKUP(W331,#REF!,#REF!),"",_xludf.XLOOKUP(W331,#REF!,#REF!)),""))</f>
        <v>#REF!</v>
      </c>
    </row>
    <row r="332" spans="1:29" ht="13.5" customHeight="1">
      <c r="A332" s="38" t="s">
        <v>84</v>
      </c>
      <c r="B332" s="38" t="s">
        <v>36</v>
      </c>
      <c r="C332" s="38" t="s">
        <v>31</v>
      </c>
      <c r="D332" s="62" t="s">
        <v>745</v>
      </c>
      <c r="E332" s="68" t="s">
        <v>1120</v>
      </c>
      <c r="F332" s="41" t="s">
        <v>1121</v>
      </c>
      <c r="G332" s="41" t="s">
        <v>1122</v>
      </c>
      <c r="H332" s="49"/>
      <c r="K332" s="29" t="e">
        <f t="shared" si="72"/>
        <v>#REF!</v>
      </c>
      <c r="L332" s="30">
        <v>1</v>
      </c>
      <c r="M332" s="19" t="e">
        <f t="shared" si="57"/>
        <v>#REF!</v>
      </c>
      <c r="N332" s="29">
        <v>9</v>
      </c>
      <c r="O332" s="19" t="e">
        <f t="shared" si="55"/>
        <v>#REF!</v>
      </c>
      <c r="P332" s="30">
        <v>18</v>
      </c>
      <c r="Q332" s="19" t="str">
        <f t="shared" si="80"/>
        <v>Leucophaeus</v>
      </c>
      <c r="R332" s="19" t="e">
        <f t="shared" si="59"/>
        <v>#REF!</v>
      </c>
      <c r="S332" s="30">
        <v>94</v>
      </c>
      <c r="T332" s="19" t="str">
        <f t="shared" si="73"/>
        <v>Leucophaeus pipixcan</v>
      </c>
      <c r="U332" s="29" t="s">
        <v>1120</v>
      </c>
      <c r="V332" s="19" t="e">
        <f t="array" aca="1" ref="V332" ca="1">_xludf.XLOOKUP(U332,#REF!,#REF!)</f>
        <v>#NAME?</v>
      </c>
      <c r="W332" s="29">
        <v>4574</v>
      </c>
      <c r="X332" s="3" t="str">
        <f t="shared" si="56"/>
        <v/>
      </c>
      <c r="Y332" s="2" t="e">
        <f t="shared" si="74"/>
        <v>#REF!</v>
      </c>
      <c r="Z332" s="2" t="e">
        <f t="shared" si="75"/>
        <v>#REF!</v>
      </c>
      <c r="AA332" s="2" t="e">
        <f t="shared" si="76"/>
        <v>#REF!</v>
      </c>
      <c r="AB332" s="20" t="str">
        <f t="shared" si="77"/>
        <v>Franklin’s Gull</v>
      </c>
      <c r="AC332" s="2" t="e">
        <f t="array" ref="AC332">IF(K332="3_art",IF(AB332=_xludf.XLOOKUP(W332,#REF!,#REF!),"",_xludf.XLOOKUP(W332,#REF!,#REF!)),IF(K332="2_familj",IF(AB332=_xludf.XLOOKUP(W332,#REF!,#REF!),"",_xludf.XLOOKUP(W332,#REF!,#REF!)),""))</f>
        <v>#REF!</v>
      </c>
    </row>
    <row r="333" spans="1:29" ht="13.5" customHeight="1">
      <c r="A333" s="38" t="s">
        <v>84</v>
      </c>
      <c r="B333" s="38" t="s">
        <v>36</v>
      </c>
      <c r="C333" s="38" t="s">
        <v>31</v>
      </c>
      <c r="D333" s="66" t="s">
        <v>1112</v>
      </c>
      <c r="E333" s="40" t="s">
        <v>1123</v>
      </c>
      <c r="F333" s="41" t="s">
        <v>1124</v>
      </c>
      <c r="G333" s="41" t="s">
        <v>1125</v>
      </c>
      <c r="H333" s="49"/>
      <c r="K333" s="29" t="e">
        <f t="shared" si="72"/>
        <v>#REF!</v>
      </c>
      <c r="L333" s="30">
        <v>1</v>
      </c>
      <c r="M333" s="19" t="e">
        <f t="shared" si="57"/>
        <v>#REF!</v>
      </c>
      <c r="N333" s="29">
        <v>9</v>
      </c>
      <c r="O333" s="19" t="e">
        <f t="shared" si="55"/>
        <v>#REF!</v>
      </c>
      <c r="P333" s="30">
        <v>18</v>
      </c>
      <c r="Q333" s="19" t="str">
        <f t="shared" si="80"/>
        <v>Ichthyaetus</v>
      </c>
      <c r="R333" s="19" t="e">
        <f t="shared" si="59"/>
        <v>#REF!</v>
      </c>
      <c r="S333" s="30">
        <v>95</v>
      </c>
      <c r="T333" s="19" t="str">
        <f t="shared" si="73"/>
        <v>Ichthyaetus ichthyaetus</v>
      </c>
      <c r="U333" s="29" t="s">
        <v>1123</v>
      </c>
      <c r="V333" s="19" t="e">
        <f t="array" aca="1" ref="V333" ca="1">_xludf.XLOOKUP(U333,#REF!,#REF!)</f>
        <v>#NAME?</v>
      </c>
      <c r="W333" s="29">
        <v>4577</v>
      </c>
      <c r="X333" s="3" t="str">
        <f t="shared" si="56"/>
        <v/>
      </c>
      <c r="Y333" s="2" t="e">
        <f t="shared" si="74"/>
        <v>#REF!</v>
      </c>
      <c r="Z333" s="2" t="e">
        <f t="shared" si="75"/>
        <v>#REF!</v>
      </c>
      <c r="AA333" s="2" t="e">
        <f t="shared" si="76"/>
        <v>#REF!</v>
      </c>
      <c r="AB333" s="20" t="str">
        <f t="shared" si="77"/>
        <v>Pallas’s Gull</v>
      </c>
      <c r="AC333" s="2" t="e">
        <f t="array" ref="AC333">IF(K333="3_art",IF(AB333=_xludf.XLOOKUP(W333,#REF!,#REF!),"",_xludf.XLOOKUP(W333,#REF!,#REF!)),IF(K333="2_familj",IF(AB333=_xludf.XLOOKUP(W333,#REF!,#REF!),"",_xludf.XLOOKUP(W333,#REF!,#REF!)),""))</f>
        <v>#REF!</v>
      </c>
    </row>
    <row r="334" spans="1:29" ht="13.5" customHeight="1">
      <c r="A334" s="37"/>
      <c r="B334" s="38" t="s">
        <v>36</v>
      </c>
      <c r="C334" s="38" t="s">
        <v>121</v>
      </c>
      <c r="D334" s="48"/>
      <c r="E334" s="40" t="s">
        <v>1126</v>
      </c>
      <c r="F334" s="41" t="s">
        <v>1127</v>
      </c>
      <c r="G334" s="41" t="s">
        <v>1128</v>
      </c>
      <c r="H334" s="49"/>
      <c r="K334" s="29" t="e">
        <f t="shared" si="72"/>
        <v>#REF!</v>
      </c>
      <c r="L334" s="30">
        <v>1</v>
      </c>
      <c r="M334" s="19" t="e">
        <f t="shared" si="57"/>
        <v>#REF!</v>
      </c>
      <c r="N334" s="29">
        <v>9</v>
      </c>
      <c r="O334" s="19" t="e">
        <f t="shared" si="55"/>
        <v>#REF!</v>
      </c>
      <c r="P334" s="30">
        <v>18</v>
      </c>
      <c r="Q334" s="19" t="str">
        <f t="shared" si="80"/>
        <v>Ichthyaetus</v>
      </c>
      <c r="R334" s="19" t="e">
        <f t="shared" si="59"/>
        <v>#REF!</v>
      </c>
      <c r="S334" s="30">
        <v>95</v>
      </c>
      <c r="T334" s="19" t="str">
        <f t="shared" si="73"/>
        <v>Ichthyaetus melanocephalus</v>
      </c>
      <c r="U334" s="29" t="s">
        <v>1126</v>
      </c>
      <c r="V334" s="19" t="e">
        <f t="array" aca="1" ref="V334" ca="1">_xludf.XLOOKUP(U334,#REF!,#REF!)</f>
        <v>#NAME?</v>
      </c>
      <c r="W334" s="29">
        <v>4580</v>
      </c>
      <c r="X334" s="3" t="str">
        <f t="shared" si="56"/>
        <v/>
      </c>
      <c r="Y334" s="2" t="e">
        <f t="shared" si="74"/>
        <v>#REF!</v>
      </c>
      <c r="Z334" s="2" t="e">
        <f t="shared" si="75"/>
        <v>#REF!</v>
      </c>
      <c r="AA334" s="2" t="e">
        <f t="shared" si="76"/>
        <v>#REF!</v>
      </c>
      <c r="AB334" s="20" t="str">
        <f t="shared" si="77"/>
        <v>Mediterranean Gull</v>
      </c>
      <c r="AC334" s="2" t="e">
        <f t="array" ref="AC334">IF(K334="3_art",IF(AB334=_xludf.XLOOKUP(W334,#REF!,#REF!),"",_xludf.XLOOKUP(W334,#REF!,#REF!)),IF(K334="2_familj",IF(AB334=_xludf.XLOOKUP(W334,#REF!,#REF!),"",_xludf.XLOOKUP(W334,#REF!,#REF!)),""))</f>
        <v>#REF!</v>
      </c>
    </row>
    <row r="335" spans="1:29" ht="13.5" customHeight="1">
      <c r="A335" s="38" t="s">
        <v>84</v>
      </c>
      <c r="B335" s="38" t="s">
        <v>36</v>
      </c>
      <c r="C335" s="38" t="s">
        <v>31</v>
      </c>
      <c r="D335" s="66" t="s">
        <v>634</v>
      </c>
      <c r="E335" s="40" t="s">
        <v>1129</v>
      </c>
      <c r="F335" s="41" t="s">
        <v>1130</v>
      </c>
      <c r="G335" s="41" t="s">
        <v>1131</v>
      </c>
      <c r="H335" s="49"/>
      <c r="K335" s="29" t="e">
        <f t="shared" si="72"/>
        <v>#REF!</v>
      </c>
      <c r="L335" s="30">
        <v>1</v>
      </c>
      <c r="M335" s="19" t="e">
        <f t="shared" si="57"/>
        <v>#REF!</v>
      </c>
      <c r="N335" s="29">
        <v>9</v>
      </c>
      <c r="O335" s="19" t="e">
        <f t="shared" si="55"/>
        <v>#REF!</v>
      </c>
      <c r="P335" s="30">
        <v>18</v>
      </c>
      <c r="Q335" s="19" t="str">
        <f>IF(LEN(E335)-LEN(SUBSTITUTE(E335," ",""))=1,LEFT(E335,FIND(" ",E335)-1),Q338)</f>
        <v>Larus</v>
      </c>
      <c r="R335" s="19" t="e">
        <f t="shared" si="59"/>
        <v>#REF!</v>
      </c>
      <c r="S335" s="30">
        <v>96</v>
      </c>
      <c r="T335" s="19" t="str">
        <f t="shared" si="73"/>
        <v>Larus delawarensis</v>
      </c>
      <c r="U335" s="29" t="s">
        <v>1129</v>
      </c>
      <c r="V335" s="19" t="e">
        <f t="array" aca="1" ref="V335" ca="1">_xludf.XLOOKUP(U335,#REF!,#REF!)</f>
        <v>#NAME?</v>
      </c>
      <c r="W335" s="29">
        <v>4591</v>
      </c>
      <c r="X335" s="3" t="str">
        <f t="shared" si="56"/>
        <v/>
      </c>
      <c r="Y335" s="2" t="e">
        <f t="shared" si="74"/>
        <v>#REF!</v>
      </c>
      <c r="Z335" s="2" t="e">
        <f t="shared" si="75"/>
        <v>#REF!</v>
      </c>
      <c r="AA335" s="2" t="e">
        <f t="shared" si="76"/>
        <v>#REF!</v>
      </c>
      <c r="AB335" s="20" t="str">
        <f t="shared" si="77"/>
        <v>Ring-billed Gull</v>
      </c>
      <c r="AC335" s="2" t="e">
        <f t="array" ref="AC335">IF(K335="3_art",IF(AB335=_xludf.XLOOKUP(W335,#REF!,#REF!),"",_xludf.XLOOKUP(W335,#REF!,#REF!)),IF(K335="2_familj",IF(AB335=_xludf.XLOOKUP(W335,#REF!,#REF!),"",_xludf.XLOOKUP(W335,#REF!,#REF!)),""))</f>
        <v>#REF!</v>
      </c>
    </row>
    <row r="336" spans="1:29" ht="13.5" customHeight="1">
      <c r="A336" s="37"/>
      <c r="B336" s="37"/>
      <c r="C336" s="37"/>
      <c r="D336" s="48"/>
      <c r="E336" s="40" t="s">
        <v>1132</v>
      </c>
      <c r="F336" s="41" t="s">
        <v>1133</v>
      </c>
      <c r="G336" s="41" t="s">
        <v>1134</v>
      </c>
      <c r="H336" s="49"/>
      <c r="K336" s="29" t="e">
        <f t="shared" si="72"/>
        <v>#REF!</v>
      </c>
      <c r="L336" s="30">
        <v>1</v>
      </c>
      <c r="M336" s="19" t="e">
        <f t="shared" si="57"/>
        <v>#REF!</v>
      </c>
      <c r="N336" s="29">
        <v>9</v>
      </c>
      <c r="O336" s="19" t="e">
        <f t="shared" si="55"/>
        <v>#REF!</v>
      </c>
      <c r="P336" s="30">
        <v>18</v>
      </c>
      <c r="Q336" s="19" t="str">
        <f>IF(LEN(E336)-LEN(SUBSTITUTE(E336," ",""))=1,LEFT(E336,FIND(" ",E336)-1),Q334)</f>
        <v>Larus</v>
      </c>
      <c r="R336" s="19" t="e">
        <f t="shared" si="59"/>
        <v>#REF!</v>
      </c>
      <c r="S336" s="30">
        <v>96</v>
      </c>
      <c r="T336" s="19" t="str">
        <f t="shared" si="73"/>
        <v>Larus canus</v>
      </c>
      <c r="U336" s="29" t="s">
        <v>1132</v>
      </c>
      <c r="V336" s="19" t="e">
        <f t="array" aca="1" ref="V336" ca="1">_xludf.XLOOKUP(U336,#REF!,#REF!)</f>
        <v>#NAME?</v>
      </c>
      <c r="W336" s="29">
        <v>4593</v>
      </c>
      <c r="X336" s="3" t="str">
        <f t="shared" si="56"/>
        <v/>
      </c>
      <c r="Y336" s="2" t="e">
        <f t="shared" si="74"/>
        <v>#REF!</v>
      </c>
      <c r="Z336" s="2" t="e">
        <f t="shared" si="75"/>
        <v>#REF!</v>
      </c>
      <c r="AA336" s="2" t="e">
        <f t="shared" si="76"/>
        <v>#REF!</v>
      </c>
      <c r="AB336" s="20" t="str">
        <f t="shared" si="77"/>
        <v>Common Gull</v>
      </c>
      <c r="AC336" s="2" t="e">
        <f t="array" ref="AC336">IF(K336="3_art",IF(AB336=_xludf.XLOOKUP(W336,#REF!,#REF!),"",_xludf.XLOOKUP(W336,#REF!,#REF!)),IF(K336="2_familj",IF(AB336=_xludf.XLOOKUP(W336,#REF!,#REF!),"",_xludf.XLOOKUP(W336,#REF!,#REF!)),""))</f>
        <v>#REF!</v>
      </c>
    </row>
    <row r="337" spans="1:29" ht="13.5" customHeight="1">
      <c r="A337" s="37"/>
      <c r="B337" s="38" t="s">
        <v>36</v>
      </c>
      <c r="C337" s="38" t="s">
        <v>37</v>
      </c>
      <c r="D337" s="51"/>
      <c r="E337" s="44" t="s">
        <v>1135</v>
      </c>
      <c r="F337" s="45" t="s">
        <v>1136</v>
      </c>
      <c r="G337" s="63" t="s">
        <v>1137</v>
      </c>
      <c r="H337" s="60"/>
      <c r="K337" s="29" t="e">
        <f t="shared" si="72"/>
        <v>#REF!</v>
      </c>
      <c r="L337" s="30">
        <v>1</v>
      </c>
      <c r="M337" s="19" t="e">
        <f t="shared" si="57"/>
        <v>#REF!</v>
      </c>
      <c r="N337" s="29">
        <v>9</v>
      </c>
      <c r="O337" s="19" t="e">
        <f t="shared" si="55"/>
        <v>#REF!</v>
      </c>
      <c r="P337" s="30">
        <v>18</v>
      </c>
      <c r="Q337" s="19" t="str">
        <f t="shared" ref="Q337:Q338" si="81">IF(LEN(E337)-LEN(SUBSTITUTE(E337," ",""))=1,LEFT(E337,FIND(" ",E337)-1),Q336)</f>
        <v>Larus</v>
      </c>
      <c r="R337" s="19" t="e">
        <f t="shared" si="59"/>
        <v>#REF!</v>
      </c>
      <c r="S337" s="30">
        <v>96</v>
      </c>
      <c r="T337" s="19" t="str">
        <f t="shared" si="73"/>
        <v>Larus canus canus</v>
      </c>
      <c r="U337" s="29" t="s">
        <v>1138</v>
      </c>
      <c r="V337" s="19" t="e">
        <f t="array" aca="1" ref="V337" ca="1">_xludf.XLOOKUP(U337,#REF!,#REF!)</f>
        <v>#NAME?</v>
      </c>
      <c r="W337" s="29">
        <v>4594</v>
      </c>
      <c r="X337" s="3" t="str">
        <f t="shared" si="56"/>
        <v/>
      </c>
      <c r="Y337" s="2" t="e">
        <f t="shared" si="74"/>
        <v>#REF!</v>
      </c>
      <c r="Z337" s="2" t="e">
        <f t="shared" si="75"/>
        <v>#REF!</v>
      </c>
      <c r="AA337" s="2" t="e">
        <f t="shared" si="76"/>
        <v>#REF!</v>
      </c>
      <c r="AB337" s="20" t="str">
        <f t="shared" si="77"/>
        <v xml:space="preserve">   European Common Gull</v>
      </c>
      <c r="AC337" s="2" t="e">
        <f t="array" ref="AC337">IF(K337="3_art",IF(AB337=_xludf.XLOOKUP(W337,#REF!,#REF!),"",_xludf.XLOOKUP(W337,#REF!,#REF!)),IF(K337="2_familj",IF(AB337=_xludf.XLOOKUP(W337,#REF!,#REF!),"",_xludf.XLOOKUP(W337,#REF!,#REF!)),""))</f>
        <v>#REF!</v>
      </c>
    </row>
    <row r="338" spans="1:29" ht="13.5" customHeight="1">
      <c r="A338" s="37"/>
      <c r="B338" s="38" t="s">
        <v>36</v>
      </c>
      <c r="C338" s="38" t="s">
        <v>31</v>
      </c>
      <c r="D338" s="72" t="s">
        <v>446</v>
      </c>
      <c r="E338" s="44" t="s">
        <v>1139</v>
      </c>
      <c r="F338" s="45" t="s">
        <v>1140</v>
      </c>
      <c r="G338" s="45" t="s">
        <v>1141</v>
      </c>
      <c r="H338" s="60"/>
      <c r="K338" s="29" t="e">
        <f t="shared" si="72"/>
        <v>#REF!</v>
      </c>
      <c r="L338" s="30">
        <v>1</v>
      </c>
      <c r="M338" s="19" t="e">
        <f t="shared" si="57"/>
        <v>#REF!</v>
      </c>
      <c r="N338" s="29">
        <v>9</v>
      </c>
      <c r="O338" s="19" t="e">
        <f t="shared" si="55"/>
        <v>#REF!</v>
      </c>
      <c r="P338" s="30">
        <v>18</v>
      </c>
      <c r="Q338" s="19" t="str">
        <f t="shared" si="81"/>
        <v>Larus</v>
      </c>
      <c r="R338" s="19" t="e">
        <f t="shared" si="59"/>
        <v>#REF!</v>
      </c>
      <c r="S338" s="30">
        <v>96</v>
      </c>
      <c r="T338" s="19" t="str">
        <f t="shared" si="73"/>
        <v>Larus canus heinei</v>
      </c>
      <c r="U338" s="29" t="s">
        <v>1142</v>
      </c>
      <c r="V338" s="19" t="e">
        <f t="array" aca="1" ref="V338" ca="1">_xludf.XLOOKUP(U338,#REF!,#REF!)</f>
        <v>#NAME?</v>
      </c>
      <c r="W338" s="29">
        <v>4595</v>
      </c>
      <c r="X338" s="3" t="str">
        <f t="shared" si="56"/>
        <v/>
      </c>
      <c r="Y338" s="2" t="e">
        <f t="shared" si="74"/>
        <v>#REF!</v>
      </c>
      <c r="Z338" s="2" t="e">
        <f t="shared" si="75"/>
        <v>#REF!</v>
      </c>
      <c r="AA338" s="2" t="e">
        <f t="shared" si="76"/>
        <v>#REF!</v>
      </c>
      <c r="AB338" s="20" t="str">
        <f t="shared" si="77"/>
        <v xml:space="preserve">   Russian Common Gull</v>
      </c>
      <c r="AC338" s="2" t="e">
        <f t="array" ref="AC338">IF(K338="3_art",IF(AB338=_xludf.XLOOKUP(W338,#REF!,#REF!),"",_xludf.XLOOKUP(W338,#REF!,#REF!)),IF(K338="2_familj",IF(AB338=_xludf.XLOOKUP(W338,#REF!,#REF!),"",_xludf.XLOOKUP(W338,#REF!,#REF!)),""))</f>
        <v>#REF!</v>
      </c>
    </row>
    <row r="339" spans="1:29" ht="13.5" customHeight="1">
      <c r="A339" s="37"/>
      <c r="B339" s="38" t="s">
        <v>36</v>
      </c>
      <c r="C339" s="38" t="s">
        <v>55</v>
      </c>
      <c r="D339" s="48"/>
      <c r="E339" s="68" t="s">
        <v>1143</v>
      </c>
      <c r="F339" s="41" t="s">
        <v>1144</v>
      </c>
      <c r="G339" s="41" t="s">
        <v>1145</v>
      </c>
      <c r="H339" s="49"/>
      <c r="K339" s="29" t="e">
        <f t="shared" si="72"/>
        <v>#REF!</v>
      </c>
      <c r="L339" s="30">
        <v>1</v>
      </c>
      <c r="M339" s="19" t="e">
        <f t="shared" si="57"/>
        <v>#REF!</v>
      </c>
      <c r="N339" s="29">
        <v>9</v>
      </c>
      <c r="O339" s="19" t="e">
        <f t="shared" si="55"/>
        <v>#REF!</v>
      </c>
      <c r="P339" s="30">
        <v>18</v>
      </c>
      <c r="Q339" s="19" t="str">
        <f>IF(LEN(E339)-LEN(SUBSTITUTE(E339," ",""))=1,LEFT(E339,FIND(" ",E339)-1),Q335)</f>
        <v>Larus</v>
      </c>
      <c r="R339" s="19" t="e">
        <f t="shared" si="59"/>
        <v>#REF!</v>
      </c>
      <c r="S339" s="30">
        <v>96</v>
      </c>
      <c r="T339" s="19" t="str">
        <f t="shared" si="73"/>
        <v>Larus cachinnans</v>
      </c>
      <c r="U339" s="29" t="s">
        <v>1143</v>
      </c>
      <c r="V339" s="19" t="e">
        <f t="array" aca="1" ref="V339" ca="1">_xludf.XLOOKUP(U339,#REF!,#REF!)</f>
        <v>#NAME?</v>
      </c>
      <c r="W339" s="29">
        <v>4601</v>
      </c>
      <c r="X339" s="3" t="str">
        <f t="shared" si="56"/>
        <v/>
      </c>
      <c r="Y339" s="2" t="e">
        <f t="shared" si="74"/>
        <v>#REF!</v>
      </c>
      <c r="Z339" s="2" t="e">
        <f t="shared" si="75"/>
        <v>#REF!</v>
      </c>
      <c r="AA339" s="2" t="e">
        <f t="shared" si="76"/>
        <v>#REF!</v>
      </c>
      <c r="AB339" s="20" t="str">
        <f t="shared" si="77"/>
        <v>Caspian Gull</v>
      </c>
      <c r="AC339" s="2" t="e">
        <f t="array" ref="AC339">IF(K339="3_art",IF(AB339=_xludf.XLOOKUP(W339,#REF!,#REF!),"",_xludf.XLOOKUP(W339,#REF!,#REF!)),IF(K339="2_familj",IF(AB339=_xludf.XLOOKUP(W339,#REF!,#REF!),"",_xludf.XLOOKUP(W339,#REF!,#REF!)),""))</f>
        <v>#REF!</v>
      </c>
    </row>
    <row r="340" spans="1:29" ht="13.5" customHeight="1">
      <c r="A340" s="37"/>
      <c r="B340" s="37"/>
      <c r="C340" s="37"/>
      <c r="D340" s="48"/>
      <c r="E340" s="68" t="s">
        <v>1146</v>
      </c>
      <c r="F340" s="41" t="s">
        <v>1147</v>
      </c>
      <c r="G340" s="82" t="s">
        <v>1148</v>
      </c>
      <c r="H340" s="49"/>
      <c r="K340" s="29" t="e">
        <f t="shared" si="72"/>
        <v>#REF!</v>
      </c>
      <c r="L340" s="30">
        <v>1</v>
      </c>
      <c r="M340" s="19" t="e">
        <f t="shared" si="57"/>
        <v>#REF!</v>
      </c>
      <c r="N340" s="29">
        <v>9</v>
      </c>
      <c r="O340" s="19" t="e">
        <f t="shared" si="55"/>
        <v>#REF!</v>
      </c>
      <c r="P340" s="30">
        <v>18</v>
      </c>
      <c r="Q340" s="19" t="str">
        <f t="shared" ref="Q340:Q357" si="82">IF(LEN(E340)-LEN(SUBSTITUTE(E340," ",""))=1,LEFT(E340,FIND(" ",E340)-1),Q339)</f>
        <v>Larus</v>
      </c>
      <c r="R340" s="19" t="e">
        <f t="shared" si="59"/>
        <v>#REF!</v>
      </c>
      <c r="S340" s="30">
        <v>96</v>
      </c>
      <c r="T340" s="19" t="str">
        <f t="shared" si="73"/>
        <v>Larus argentatus</v>
      </c>
      <c r="U340" s="29" t="s">
        <v>1146</v>
      </c>
      <c r="V340" s="19" t="e">
        <f t="array" aca="1" ref="V340" ca="1">_xludf.XLOOKUP(U340,#REF!,#REF!)</f>
        <v>#NAME?</v>
      </c>
      <c r="W340" s="29">
        <v>4611</v>
      </c>
      <c r="X340" s="3" t="str">
        <f t="shared" si="56"/>
        <v/>
      </c>
      <c r="Y340" s="2" t="e">
        <f t="shared" si="74"/>
        <v>#REF!</v>
      </c>
      <c r="Z340" s="2" t="e">
        <f t="shared" si="75"/>
        <v>#REF!</v>
      </c>
      <c r="AA340" s="2" t="e">
        <f t="shared" si="76"/>
        <v>#REF!</v>
      </c>
      <c r="AB340" s="20" t="str">
        <f t="shared" si="77"/>
        <v>European Herring Gull</v>
      </c>
      <c r="AC340" s="2" t="e">
        <f t="array" ref="AC340">IF(K340="3_art",IF(AB340=_xludf.XLOOKUP(W340,#REF!,#REF!),"",_xludf.XLOOKUP(W340,#REF!,#REF!)),IF(K340="2_familj",IF(AB340=_xludf.XLOOKUP(W340,#REF!,#REF!),"",_xludf.XLOOKUP(W340,#REF!,#REF!)),""))</f>
        <v>#REF!</v>
      </c>
    </row>
    <row r="341" spans="1:29" ht="13.5" customHeight="1">
      <c r="A341" s="37"/>
      <c r="B341" s="38" t="s">
        <v>36</v>
      </c>
      <c r="C341" s="38" t="s">
        <v>37</v>
      </c>
      <c r="D341" s="51"/>
      <c r="E341" s="65" t="s">
        <v>1149</v>
      </c>
      <c r="F341" s="45" t="s">
        <v>1150</v>
      </c>
      <c r="G341" s="45" t="s">
        <v>1151</v>
      </c>
      <c r="H341" s="60"/>
      <c r="K341" s="29" t="e">
        <f t="shared" si="72"/>
        <v>#REF!</v>
      </c>
      <c r="L341" s="30">
        <v>1</v>
      </c>
      <c r="M341" s="19" t="e">
        <f t="shared" si="57"/>
        <v>#REF!</v>
      </c>
      <c r="N341" s="29">
        <v>9</v>
      </c>
      <c r="O341" s="19" t="e">
        <f t="shared" si="55"/>
        <v>#REF!</v>
      </c>
      <c r="P341" s="30">
        <v>18</v>
      </c>
      <c r="Q341" s="19" t="str">
        <f t="shared" si="82"/>
        <v>Larus</v>
      </c>
      <c r="R341" s="19" t="e">
        <f t="shared" si="59"/>
        <v>#REF!</v>
      </c>
      <c r="S341" s="30">
        <v>96</v>
      </c>
      <c r="T341" s="19" t="str">
        <f t="shared" si="73"/>
        <v>Larus argentatus argentatus</v>
      </c>
      <c r="U341" s="29" t="s">
        <v>1152</v>
      </c>
      <c r="V341" s="19" t="e">
        <f t="array" aca="1" ref="V341" ca="1">_xludf.XLOOKUP(U341,#REF!,#REF!)</f>
        <v>#NAME?</v>
      </c>
      <c r="W341" s="29">
        <v>4613</v>
      </c>
      <c r="X341" s="3" t="str">
        <f t="shared" si="56"/>
        <v/>
      </c>
      <c r="Y341" s="2" t="e">
        <f t="shared" si="74"/>
        <v>#REF!</v>
      </c>
      <c r="Z341" s="2" t="e">
        <f t="shared" si="75"/>
        <v>#REF!</v>
      </c>
      <c r="AA341" s="2" t="e">
        <f t="shared" si="76"/>
        <v>#REF!</v>
      </c>
      <c r="AB341" s="20" t="str">
        <f t="shared" si="77"/>
        <v xml:space="preserve">   Scandinavian Herring Gull</v>
      </c>
      <c r="AC341" s="2" t="e">
        <f t="array" ref="AC341">IF(K341="3_art",IF(AB341=_xludf.XLOOKUP(W341,#REF!,#REF!),"",_xludf.XLOOKUP(W341,#REF!,#REF!)),IF(K341="2_familj",IF(AB341=_xludf.XLOOKUP(W341,#REF!,#REF!),"",_xludf.XLOOKUP(W341,#REF!,#REF!)),""))</f>
        <v>#REF!</v>
      </c>
    </row>
    <row r="342" spans="1:29" ht="13.5" customHeight="1">
      <c r="A342" s="37"/>
      <c r="B342" s="37"/>
      <c r="C342" s="37"/>
      <c r="D342" s="48"/>
      <c r="E342" s="68" t="s">
        <v>1153</v>
      </c>
      <c r="F342" s="41" t="s">
        <v>1154</v>
      </c>
      <c r="G342" s="41" t="s">
        <v>1155</v>
      </c>
      <c r="H342" s="91"/>
      <c r="K342" s="29" t="e">
        <f t="shared" si="72"/>
        <v>#REF!</v>
      </c>
      <c r="L342" s="30">
        <v>1</v>
      </c>
      <c r="M342" s="19" t="e">
        <f t="shared" si="57"/>
        <v>#REF!</v>
      </c>
      <c r="N342" s="29">
        <v>9</v>
      </c>
      <c r="O342" s="19" t="e">
        <f t="shared" si="55"/>
        <v>#REF!</v>
      </c>
      <c r="P342" s="30">
        <v>18</v>
      </c>
      <c r="Q342" s="19" t="str">
        <f t="shared" si="82"/>
        <v>Larus</v>
      </c>
      <c r="R342" s="19" t="e">
        <f t="shared" si="59"/>
        <v>#REF!</v>
      </c>
      <c r="S342" s="30">
        <v>96</v>
      </c>
      <c r="T342" s="19" t="str">
        <f t="shared" si="73"/>
        <v>Larus michahellis</v>
      </c>
      <c r="U342" s="29" t="s">
        <v>1153</v>
      </c>
      <c r="V342" s="19" t="e">
        <f t="array" aca="1" ref="V342" ca="1">_xludf.XLOOKUP(U342,#REF!,#REF!)</f>
        <v>#NAME?</v>
      </c>
      <c r="W342" s="29">
        <v>4614</v>
      </c>
      <c r="X342" s="3" t="str">
        <f t="shared" si="56"/>
        <v/>
      </c>
      <c r="Y342" s="2" t="e">
        <f t="shared" si="74"/>
        <v>#REF!</v>
      </c>
      <c r="Z342" s="2" t="e">
        <f t="shared" si="75"/>
        <v>#REF!</v>
      </c>
      <c r="AA342" s="2" t="e">
        <f t="shared" si="76"/>
        <v>#REF!</v>
      </c>
      <c r="AB342" s="20" t="str">
        <f t="shared" si="77"/>
        <v>Yellow-legged Gull</v>
      </c>
      <c r="AC342" s="2" t="e">
        <f t="array" ref="AC342">IF(K342="3_art",IF(AB342=_xludf.XLOOKUP(W342,#REF!,#REF!),"",_xludf.XLOOKUP(W342,#REF!,#REF!)),IF(K342="2_familj",IF(AB342=_xludf.XLOOKUP(W342,#REF!,#REF!),"",_xludf.XLOOKUP(W342,#REF!,#REF!)),""))</f>
        <v>#REF!</v>
      </c>
    </row>
    <row r="343" spans="1:29" ht="13.5" customHeight="1">
      <c r="A343" s="38" t="s">
        <v>84</v>
      </c>
      <c r="B343" s="38" t="s">
        <v>36</v>
      </c>
      <c r="C343" s="38" t="s">
        <v>31</v>
      </c>
      <c r="D343" s="51">
        <v>1</v>
      </c>
      <c r="E343" s="65" t="s">
        <v>1156</v>
      </c>
      <c r="F343" s="88" t="s">
        <v>1157</v>
      </c>
      <c r="G343" s="45" t="s">
        <v>1158</v>
      </c>
      <c r="H343" s="29"/>
      <c r="K343" s="29" t="e">
        <f t="shared" si="72"/>
        <v>#REF!</v>
      </c>
      <c r="L343" s="30">
        <v>1</v>
      </c>
      <c r="M343" s="19" t="e">
        <f t="shared" si="57"/>
        <v>#REF!</v>
      </c>
      <c r="N343" s="29">
        <v>9</v>
      </c>
      <c r="O343" s="19" t="e">
        <f t="shared" si="55"/>
        <v>#REF!</v>
      </c>
      <c r="P343" s="30">
        <v>18</v>
      </c>
      <c r="Q343" s="19" t="str">
        <f t="shared" si="82"/>
        <v>Larus</v>
      </c>
      <c r="R343" s="19" t="e">
        <f t="shared" si="59"/>
        <v>#REF!</v>
      </c>
      <c r="S343" s="30">
        <v>96</v>
      </c>
      <c r="T343" s="19" t="str">
        <f t="shared" si="73"/>
        <v>Larus michahellis atlantis</v>
      </c>
      <c r="U343" s="29" t="s">
        <v>1159</v>
      </c>
      <c r="V343" s="19" t="e">
        <f t="array" aca="1" ref="V343" ca="1">_xludf.XLOOKUP(U343,#REF!,#REF!)</f>
        <v>#NAME?</v>
      </c>
      <c r="W343" s="29">
        <v>4615</v>
      </c>
      <c r="X343" s="3" t="str">
        <f t="shared" si="56"/>
        <v/>
      </c>
      <c r="Y343" s="2" t="e">
        <f t="shared" si="74"/>
        <v>#REF!</v>
      </c>
      <c r="Z343" s="2" t="e">
        <f t="shared" si="75"/>
        <v>#REF!</v>
      </c>
      <c r="AA343" s="2" t="e">
        <f t="shared" si="76"/>
        <v>#REF!</v>
      </c>
      <c r="AB343" s="20" t="str">
        <f t="shared" si="77"/>
        <v xml:space="preserve">   Atlantic Yellow-legged Gull*</v>
      </c>
      <c r="AC343" s="2" t="e">
        <f t="array" ref="AC343">IF(K343="3_art",IF(AB343=_xludf.XLOOKUP(W343,#REF!,#REF!),"",_xludf.XLOOKUP(W343,#REF!,#REF!)),IF(K343="2_familj",IF(AB343=_xludf.XLOOKUP(W343,#REF!,#REF!),"",_xludf.XLOOKUP(W343,#REF!,#REF!)),""))</f>
        <v>#REF!</v>
      </c>
    </row>
    <row r="344" spans="1:29" ht="13.5" customHeight="1">
      <c r="A344" s="37"/>
      <c r="B344" s="38" t="s">
        <v>36</v>
      </c>
      <c r="C344" s="38" t="s">
        <v>55</v>
      </c>
      <c r="D344" s="51"/>
      <c r="E344" s="65" t="s">
        <v>1160</v>
      </c>
      <c r="F344" s="45" t="s">
        <v>1161</v>
      </c>
      <c r="G344" s="45" t="s">
        <v>1162</v>
      </c>
      <c r="H344" s="60"/>
      <c r="K344" s="29" t="e">
        <f t="shared" si="72"/>
        <v>#REF!</v>
      </c>
      <c r="L344" s="30">
        <v>1</v>
      </c>
      <c r="M344" s="19" t="e">
        <f t="shared" si="57"/>
        <v>#REF!</v>
      </c>
      <c r="N344" s="29">
        <v>9</v>
      </c>
      <c r="O344" s="19" t="e">
        <f t="shared" si="55"/>
        <v>#REF!</v>
      </c>
      <c r="P344" s="30">
        <v>18</v>
      </c>
      <c r="Q344" s="19" t="str">
        <f t="shared" si="82"/>
        <v>Larus</v>
      </c>
      <c r="R344" s="19" t="e">
        <f t="shared" si="59"/>
        <v>#REF!</v>
      </c>
      <c r="S344" s="30">
        <v>96</v>
      </c>
      <c r="T344" s="19" t="str">
        <f t="shared" si="73"/>
        <v>Larus michahellis michahellis</v>
      </c>
      <c r="U344" s="29" t="s">
        <v>1163</v>
      </c>
      <c r="V344" s="19" t="e">
        <f t="array" aca="1" ref="V344" ca="1">_xludf.XLOOKUP(U344,#REF!,#REF!)</f>
        <v>#NAME?</v>
      </c>
      <c r="W344" s="29">
        <v>4616</v>
      </c>
      <c r="X344" s="3" t="str">
        <f t="shared" si="56"/>
        <v/>
      </c>
      <c r="Y344" s="2" t="e">
        <f t="shared" si="74"/>
        <v>#REF!</v>
      </c>
      <c r="Z344" s="2" t="e">
        <f t="shared" si="75"/>
        <v>#REF!</v>
      </c>
      <c r="AA344" s="2" t="e">
        <f t="shared" si="76"/>
        <v>#REF!</v>
      </c>
      <c r="AB344" s="20" t="str">
        <f t="shared" si="77"/>
        <v xml:space="preserve">   Mediterranean Yellow-legged Gull</v>
      </c>
      <c r="AC344" s="2" t="e">
        <f t="array" ref="AC344">IF(K344="3_art",IF(AB344=_xludf.XLOOKUP(W344,#REF!,#REF!),"",_xludf.XLOOKUP(W344,#REF!,#REF!)),IF(K344="2_familj",IF(AB344=_xludf.XLOOKUP(W344,#REF!,#REF!),"",_xludf.XLOOKUP(W344,#REF!,#REF!)),""))</f>
        <v>#REF!</v>
      </c>
    </row>
    <row r="345" spans="1:29" ht="13.5" customHeight="1">
      <c r="A345" s="37"/>
      <c r="B345" s="38" t="s">
        <v>36</v>
      </c>
      <c r="C345" s="38" t="s">
        <v>37</v>
      </c>
      <c r="D345" s="48"/>
      <c r="E345" s="68" t="s">
        <v>1164</v>
      </c>
      <c r="F345" s="41" t="s">
        <v>1165</v>
      </c>
      <c r="G345" s="41" t="s">
        <v>1166</v>
      </c>
      <c r="H345" s="49"/>
      <c r="K345" s="29" t="e">
        <f t="shared" si="72"/>
        <v>#REF!</v>
      </c>
      <c r="L345" s="30">
        <v>1</v>
      </c>
      <c r="M345" s="19" t="e">
        <f t="shared" si="57"/>
        <v>#REF!</v>
      </c>
      <c r="N345" s="29">
        <v>9</v>
      </c>
      <c r="O345" s="19" t="e">
        <f t="shared" si="55"/>
        <v>#REF!</v>
      </c>
      <c r="P345" s="30">
        <v>18</v>
      </c>
      <c r="Q345" s="19" t="str">
        <f t="shared" si="82"/>
        <v>Larus</v>
      </c>
      <c r="R345" s="19" t="e">
        <f t="shared" si="59"/>
        <v>#REF!</v>
      </c>
      <c r="S345" s="30">
        <v>96</v>
      </c>
      <c r="T345" s="19" t="str">
        <f t="shared" si="73"/>
        <v>Larus marinus</v>
      </c>
      <c r="U345" s="29" t="s">
        <v>1164</v>
      </c>
      <c r="V345" s="19" t="e">
        <f t="array" aca="1" ref="V345" ca="1">_xludf.XLOOKUP(U345,#REF!,#REF!)</f>
        <v>#NAME?</v>
      </c>
      <c r="W345" s="29">
        <v>4618</v>
      </c>
      <c r="X345" s="3" t="str">
        <f t="shared" si="56"/>
        <v/>
      </c>
      <c r="Y345" s="2" t="e">
        <f t="shared" si="74"/>
        <v>#REF!</v>
      </c>
      <c r="Z345" s="2" t="e">
        <f t="shared" si="75"/>
        <v>#REF!</v>
      </c>
      <c r="AA345" s="2" t="e">
        <f t="shared" si="76"/>
        <v>#REF!</v>
      </c>
      <c r="AB345" s="20" t="str">
        <f t="shared" si="77"/>
        <v>Great Black-backed Gull</v>
      </c>
      <c r="AC345" s="2" t="e">
        <f t="array" ref="AC345">IF(K345="3_art",IF(AB345=_xludf.XLOOKUP(W345,#REF!,#REF!),"",_xludf.XLOOKUP(W345,#REF!,#REF!)),IF(K345="2_familj",IF(AB345=_xludf.XLOOKUP(W345,#REF!,#REF!),"",_xludf.XLOOKUP(W345,#REF!,#REF!)),""))</f>
        <v>#REF!</v>
      </c>
    </row>
    <row r="346" spans="1:29" ht="13.5" customHeight="1">
      <c r="A346" s="37"/>
      <c r="B346" s="37"/>
      <c r="C346" s="37"/>
      <c r="D346" s="48"/>
      <c r="E346" s="68" t="s">
        <v>1167</v>
      </c>
      <c r="F346" s="41" t="s">
        <v>1168</v>
      </c>
      <c r="G346" s="41" t="s">
        <v>1169</v>
      </c>
      <c r="H346" s="49"/>
      <c r="K346" s="29" t="e">
        <f t="shared" si="72"/>
        <v>#REF!</v>
      </c>
      <c r="L346" s="30">
        <v>1</v>
      </c>
      <c r="M346" s="19" t="e">
        <f t="shared" si="57"/>
        <v>#REF!</v>
      </c>
      <c r="N346" s="29">
        <v>9</v>
      </c>
      <c r="O346" s="19" t="e">
        <f t="shared" si="55"/>
        <v>#REF!</v>
      </c>
      <c r="P346" s="30">
        <v>18</v>
      </c>
      <c r="Q346" s="19" t="str">
        <f t="shared" si="82"/>
        <v>Larus</v>
      </c>
      <c r="R346" s="19" t="e">
        <f t="shared" si="59"/>
        <v>#REF!</v>
      </c>
      <c r="S346" s="30">
        <v>96</v>
      </c>
      <c r="T346" s="19" t="str">
        <f t="shared" si="73"/>
        <v>Larus hyperboreus</v>
      </c>
      <c r="U346" s="29" t="s">
        <v>1167</v>
      </c>
      <c r="V346" s="19" t="e">
        <f t="array" aca="1" ref="V346" ca="1">_xludf.XLOOKUP(U346,#REF!,#REF!)</f>
        <v>#NAME?</v>
      </c>
      <c r="W346" s="29">
        <v>4619</v>
      </c>
      <c r="X346" s="3" t="str">
        <f t="shared" si="56"/>
        <v/>
      </c>
      <c r="Y346" s="2" t="e">
        <f t="shared" si="74"/>
        <v>#REF!</v>
      </c>
      <c r="Z346" s="2" t="e">
        <f t="shared" si="75"/>
        <v>#REF!</v>
      </c>
      <c r="AA346" s="2" t="e">
        <f t="shared" si="76"/>
        <v>#REF!</v>
      </c>
      <c r="AB346" s="20" t="str">
        <f t="shared" si="77"/>
        <v>Glaucous Gull</v>
      </c>
      <c r="AC346" s="2" t="e">
        <f t="array" ref="AC346">IF(K346="3_art",IF(AB346=_xludf.XLOOKUP(W346,#REF!,#REF!),"",_xludf.XLOOKUP(W346,#REF!,#REF!)),IF(K346="2_familj",IF(AB346=_xludf.XLOOKUP(W346,#REF!,#REF!),"",_xludf.XLOOKUP(W346,#REF!,#REF!)),""))</f>
        <v>#REF!</v>
      </c>
    </row>
    <row r="347" spans="1:29" ht="13.5" customHeight="1">
      <c r="A347" s="37"/>
      <c r="B347" s="38" t="s">
        <v>36</v>
      </c>
      <c r="C347" s="38" t="s">
        <v>55</v>
      </c>
      <c r="D347" s="51"/>
      <c r="E347" s="65" t="s">
        <v>1170</v>
      </c>
      <c r="F347" s="45" t="s">
        <v>1171</v>
      </c>
      <c r="G347" s="45" t="s">
        <v>1172</v>
      </c>
      <c r="H347" s="60"/>
      <c r="K347" s="29" t="e">
        <f t="shared" si="72"/>
        <v>#REF!</v>
      </c>
      <c r="L347" s="30">
        <v>1</v>
      </c>
      <c r="M347" s="19" t="e">
        <f t="shared" si="57"/>
        <v>#REF!</v>
      </c>
      <c r="N347" s="29">
        <v>9</v>
      </c>
      <c r="O347" s="19" t="e">
        <f t="shared" si="55"/>
        <v>#REF!</v>
      </c>
      <c r="P347" s="30">
        <v>18</v>
      </c>
      <c r="Q347" s="19" t="str">
        <f t="shared" si="82"/>
        <v>Larus</v>
      </c>
      <c r="R347" s="19" t="e">
        <f t="shared" si="59"/>
        <v>#REF!</v>
      </c>
      <c r="S347" s="30">
        <v>96</v>
      </c>
      <c r="T347" s="19" t="str">
        <f t="shared" si="73"/>
        <v>Larus hyperboreus hyperboreus</v>
      </c>
      <c r="U347" s="29" t="s">
        <v>1173</v>
      </c>
      <c r="V347" s="19" t="e">
        <f t="array" aca="1" ref="V347" ca="1">_xludf.XLOOKUP(U347,#REF!,#REF!)</f>
        <v>#NAME?</v>
      </c>
      <c r="W347" s="29">
        <v>4620</v>
      </c>
      <c r="X347" s="3" t="str">
        <f t="shared" si="56"/>
        <v/>
      </c>
      <c r="Y347" s="2" t="e">
        <f t="shared" si="74"/>
        <v>#REF!</v>
      </c>
      <c r="Z347" s="2" t="e">
        <f t="shared" si="75"/>
        <v>#REF!</v>
      </c>
      <c r="AA347" s="2" t="e">
        <f t="shared" si="76"/>
        <v>#REF!</v>
      </c>
      <c r="AB347" s="20" t="str">
        <f t="shared" si="77"/>
        <v xml:space="preserve">   Common Glaucous Gull</v>
      </c>
      <c r="AC347" s="2" t="e">
        <f t="array" ref="AC347">IF(K347="3_art",IF(AB347=_xludf.XLOOKUP(W347,#REF!,#REF!),"",_xludf.XLOOKUP(W347,#REF!,#REF!)),IF(K347="2_familj",IF(AB347=_xludf.XLOOKUP(W347,#REF!,#REF!),"",_xludf.XLOOKUP(W347,#REF!,#REF!)),""))</f>
        <v>#REF!</v>
      </c>
    </row>
    <row r="348" spans="1:29" ht="13.5" customHeight="1">
      <c r="A348" s="37"/>
      <c r="B348" s="37"/>
      <c r="C348" s="37"/>
      <c r="D348" s="48"/>
      <c r="E348" s="68" t="s">
        <v>1174</v>
      </c>
      <c r="F348" s="41" t="s">
        <v>1175</v>
      </c>
      <c r="G348" s="41" t="s">
        <v>1176</v>
      </c>
      <c r="H348" s="84"/>
      <c r="K348" s="29" t="e">
        <f t="shared" si="72"/>
        <v>#REF!</v>
      </c>
      <c r="L348" s="30">
        <v>1</v>
      </c>
      <c r="M348" s="19" t="e">
        <f t="shared" si="57"/>
        <v>#REF!</v>
      </c>
      <c r="N348" s="29">
        <v>9</v>
      </c>
      <c r="O348" s="19" t="e">
        <f t="shared" si="55"/>
        <v>#REF!</v>
      </c>
      <c r="P348" s="30">
        <v>18</v>
      </c>
      <c r="Q348" s="19" t="str">
        <f t="shared" si="82"/>
        <v>Larus</v>
      </c>
      <c r="R348" s="19" t="e">
        <f t="shared" si="59"/>
        <v>#REF!</v>
      </c>
      <c r="S348" s="30">
        <v>96</v>
      </c>
      <c r="T348" s="19" t="str">
        <f t="shared" si="73"/>
        <v>Larus fuscus</v>
      </c>
      <c r="U348" s="29" t="s">
        <v>1174</v>
      </c>
      <c r="V348" s="19" t="e">
        <f t="array" aca="1" ref="V348" ca="1">_xludf.XLOOKUP(U348,#REF!,#REF!)</f>
        <v>#NAME?</v>
      </c>
      <c r="W348" s="29">
        <v>4624</v>
      </c>
      <c r="X348" s="3" t="str">
        <f t="shared" si="56"/>
        <v/>
      </c>
      <c r="Y348" s="2" t="e">
        <f t="shared" si="74"/>
        <v>#REF!</v>
      </c>
      <c r="Z348" s="2" t="e">
        <f t="shared" si="75"/>
        <v>#REF!</v>
      </c>
      <c r="AA348" s="2" t="e">
        <f t="shared" si="76"/>
        <v>#REF!</v>
      </c>
      <c r="AB348" s="20" t="str">
        <f t="shared" si="77"/>
        <v>Lesser Black-backed Gull</v>
      </c>
      <c r="AC348" s="2" t="e">
        <f t="array" ref="AC348">IF(K348="3_art",IF(AB348=_xludf.XLOOKUP(W348,#REF!,#REF!),"",_xludf.XLOOKUP(W348,#REF!,#REF!)),IF(K348="2_familj",IF(AB348=_xludf.XLOOKUP(W348,#REF!,#REF!),"",_xludf.XLOOKUP(W348,#REF!,#REF!)),""))</f>
        <v>#REF!</v>
      </c>
    </row>
    <row r="349" spans="1:29" ht="13.5" customHeight="1">
      <c r="A349" s="37"/>
      <c r="B349" s="38" t="s">
        <v>36</v>
      </c>
      <c r="C349" s="38" t="s">
        <v>55</v>
      </c>
      <c r="D349" s="51"/>
      <c r="E349" s="65" t="s">
        <v>1177</v>
      </c>
      <c r="F349" s="45" t="s">
        <v>1178</v>
      </c>
      <c r="G349" s="45" t="s">
        <v>1179</v>
      </c>
      <c r="H349" s="60"/>
      <c r="K349" s="29" t="e">
        <f t="shared" si="72"/>
        <v>#REF!</v>
      </c>
      <c r="L349" s="30">
        <v>1</v>
      </c>
      <c r="M349" s="19" t="e">
        <f t="shared" si="57"/>
        <v>#REF!</v>
      </c>
      <c r="N349" s="29">
        <v>9</v>
      </c>
      <c r="O349" s="19" t="e">
        <f t="shared" si="55"/>
        <v>#REF!</v>
      </c>
      <c r="P349" s="30">
        <v>18</v>
      </c>
      <c r="Q349" s="19" t="str">
        <f t="shared" si="82"/>
        <v>Larus</v>
      </c>
      <c r="R349" s="19" t="e">
        <f t="shared" si="59"/>
        <v>#REF!</v>
      </c>
      <c r="S349" s="30">
        <v>96</v>
      </c>
      <c r="T349" s="19" t="str">
        <f t="shared" si="73"/>
        <v>Larus fuscus graellsii</v>
      </c>
      <c r="U349" s="29" t="s">
        <v>1180</v>
      </c>
      <c r="V349" s="19" t="e">
        <f t="array" aca="1" ref="V349" ca="1">_xludf.XLOOKUP(U349,#REF!,#REF!)</f>
        <v>#NAME?</v>
      </c>
      <c r="W349" s="29">
        <v>4625</v>
      </c>
      <c r="X349" s="3" t="str">
        <f t="shared" si="56"/>
        <v/>
      </c>
      <c r="Y349" s="2" t="e">
        <f t="shared" si="74"/>
        <v>#REF!</v>
      </c>
      <c r="Z349" s="2" t="e">
        <f t="shared" si="75"/>
        <v>#REF!</v>
      </c>
      <c r="AA349" s="2" t="e">
        <f t="shared" si="76"/>
        <v>#REF!</v>
      </c>
      <c r="AB349" s="20" t="str">
        <f t="shared" si="77"/>
        <v xml:space="preserve">   British Lesser Black-backed Gull</v>
      </c>
      <c r="AC349" s="2" t="e">
        <f t="array" ref="AC349">IF(K349="3_art",IF(AB349=_xludf.XLOOKUP(W349,#REF!,#REF!),"",_xludf.XLOOKUP(W349,#REF!,#REF!)),IF(K349="2_familj",IF(AB349=_xludf.XLOOKUP(W349,#REF!,#REF!),"",_xludf.XLOOKUP(W349,#REF!,#REF!)),""))</f>
        <v>#REF!</v>
      </c>
    </row>
    <row r="350" spans="1:29" ht="13.5" customHeight="1">
      <c r="A350" s="37"/>
      <c r="B350" s="38" t="s">
        <v>36</v>
      </c>
      <c r="C350" s="38" t="s">
        <v>37</v>
      </c>
      <c r="D350" s="51"/>
      <c r="E350" s="65" t="s">
        <v>1181</v>
      </c>
      <c r="F350" s="45" t="s">
        <v>1182</v>
      </c>
      <c r="G350" s="92" t="s">
        <v>1183</v>
      </c>
      <c r="H350" s="60"/>
      <c r="K350" s="29" t="e">
        <f t="shared" si="72"/>
        <v>#REF!</v>
      </c>
      <c r="L350" s="30">
        <v>1</v>
      </c>
      <c r="M350" s="19" t="e">
        <f t="shared" si="57"/>
        <v>#REF!</v>
      </c>
      <c r="N350" s="29">
        <v>9</v>
      </c>
      <c r="O350" s="19" t="e">
        <f t="shared" si="55"/>
        <v>#REF!</v>
      </c>
      <c r="P350" s="30">
        <v>18</v>
      </c>
      <c r="Q350" s="19" t="str">
        <f t="shared" si="82"/>
        <v>Larus</v>
      </c>
      <c r="R350" s="19" t="e">
        <f t="shared" si="59"/>
        <v>#REF!</v>
      </c>
      <c r="S350" s="30">
        <v>96</v>
      </c>
      <c r="T350" s="19" t="str">
        <f t="shared" si="73"/>
        <v>Larus fuscus intermedius</v>
      </c>
      <c r="U350" s="29" t="s">
        <v>1184</v>
      </c>
      <c r="V350" s="19" t="e">
        <f t="array" aca="1" ref="V350" ca="1">_xludf.XLOOKUP(U350,#REF!,#REF!)</f>
        <v>#NAME?</v>
      </c>
      <c r="W350" s="29">
        <v>4626</v>
      </c>
      <c r="X350" s="3" t="str">
        <f t="shared" si="56"/>
        <v/>
      </c>
      <c r="Y350" s="2" t="e">
        <f t="shared" si="74"/>
        <v>#REF!</v>
      </c>
      <c r="Z350" s="2" t="e">
        <f t="shared" si="75"/>
        <v>#REF!</v>
      </c>
      <c r="AA350" s="2" t="e">
        <f t="shared" si="76"/>
        <v>#REF!</v>
      </c>
      <c r="AB350" s="20" t="str">
        <f t="shared" si="77"/>
        <v xml:space="preserve">   Continental Lesser Black-backed Gull</v>
      </c>
      <c r="AC350" s="2" t="e">
        <f t="array" ref="AC350">IF(K350="3_art",IF(AB350=_xludf.XLOOKUP(W350,#REF!,#REF!),"",_xludf.XLOOKUP(W350,#REF!,#REF!)),IF(K350="2_familj",IF(AB350=_xludf.XLOOKUP(W350,#REF!,#REF!),"",_xludf.XLOOKUP(W350,#REF!,#REF!)),""))</f>
        <v>#REF!</v>
      </c>
    </row>
    <row r="351" spans="1:29" ht="13.5" customHeight="1">
      <c r="A351" s="37"/>
      <c r="B351" s="38" t="s">
        <v>36</v>
      </c>
      <c r="C351" s="38" t="s">
        <v>37</v>
      </c>
      <c r="D351" s="51"/>
      <c r="E351" s="65" t="s">
        <v>1185</v>
      </c>
      <c r="F351" s="45" t="s">
        <v>1186</v>
      </c>
      <c r="G351" s="45" t="s">
        <v>1187</v>
      </c>
      <c r="H351" s="60"/>
      <c r="K351" s="29" t="e">
        <f t="shared" si="72"/>
        <v>#REF!</v>
      </c>
      <c r="L351" s="30">
        <v>1</v>
      </c>
      <c r="M351" s="19" t="e">
        <f t="shared" si="57"/>
        <v>#REF!</v>
      </c>
      <c r="N351" s="29">
        <v>9</v>
      </c>
      <c r="O351" s="19" t="e">
        <f t="shared" si="55"/>
        <v>#REF!</v>
      </c>
      <c r="P351" s="30">
        <v>18</v>
      </c>
      <c r="Q351" s="19" t="str">
        <f t="shared" si="82"/>
        <v>Larus</v>
      </c>
      <c r="R351" s="19" t="e">
        <f t="shared" si="59"/>
        <v>#REF!</v>
      </c>
      <c r="S351" s="30">
        <v>96</v>
      </c>
      <c r="T351" s="19" t="str">
        <f t="shared" si="73"/>
        <v>Larus fuscus fuscus</v>
      </c>
      <c r="U351" s="29" t="s">
        <v>1188</v>
      </c>
      <c r="V351" s="19" t="e">
        <f t="array" aca="1" ref="V351" ca="1">_xludf.XLOOKUP(U351,#REF!,#REF!)</f>
        <v>#NAME?</v>
      </c>
      <c r="W351" s="29">
        <v>4627</v>
      </c>
      <c r="X351" s="3" t="str">
        <f t="shared" si="56"/>
        <v/>
      </c>
      <c r="Y351" s="2" t="e">
        <f t="shared" si="74"/>
        <v>#REF!</v>
      </c>
      <c r="Z351" s="2" t="e">
        <f t="shared" si="75"/>
        <v>#REF!</v>
      </c>
      <c r="AA351" s="2" t="e">
        <f t="shared" si="76"/>
        <v>#REF!</v>
      </c>
      <c r="AB351" s="20" t="str">
        <f t="shared" si="77"/>
        <v xml:space="preserve">   Baltic Gull</v>
      </c>
      <c r="AC351" s="2" t="e">
        <f t="array" ref="AC351">IF(K351="3_art",IF(AB351=_xludf.XLOOKUP(W351,#REF!,#REF!),"",_xludf.XLOOKUP(W351,#REF!,#REF!)),IF(K351="2_familj",IF(AB351=_xludf.XLOOKUP(W351,#REF!,#REF!),"",_xludf.XLOOKUP(W351,#REF!,#REF!)),""))</f>
        <v>#REF!</v>
      </c>
    </row>
    <row r="352" spans="1:29" ht="13.5" customHeight="1">
      <c r="A352" s="37"/>
      <c r="B352" s="37"/>
      <c r="C352" s="37"/>
      <c r="D352" s="48"/>
      <c r="E352" s="68" t="s">
        <v>1189</v>
      </c>
      <c r="F352" s="41" t="s">
        <v>1190</v>
      </c>
      <c r="G352" s="41" t="s">
        <v>1191</v>
      </c>
      <c r="H352" s="49"/>
      <c r="K352" s="29" t="e">
        <f t="shared" si="72"/>
        <v>#REF!</v>
      </c>
      <c r="L352" s="30">
        <v>1</v>
      </c>
      <c r="M352" s="19" t="e">
        <f t="shared" si="57"/>
        <v>#REF!</v>
      </c>
      <c r="N352" s="29">
        <v>9</v>
      </c>
      <c r="O352" s="19" t="e">
        <f t="shared" si="55"/>
        <v>#REF!</v>
      </c>
      <c r="P352" s="30">
        <v>18</v>
      </c>
      <c r="Q352" s="19" t="str">
        <f t="shared" si="82"/>
        <v>Larus</v>
      </c>
      <c r="R352" s="19" t="e">
        <f t="shared" si="59"/>
        <v>#REF!</v>
      </c>
      <c r="S352" s="30">
        <v>96</v>
      </c>
      <c r="T352" s="19" t="str">
        <f t="shared" si="73"/>
        <v>Larus glaucoides</v>
      </c>
      <c r="U352" s="29" t="s">
        <v>1189</v>
      </c>
      <c r="V352" s="19" t="e">
        <f t="array" aca="1" ref="V352" ca="1">_xludf.XLOOKUP(U352,#REF!,#REF!)</f>
        <v>#NAME?</v>
      </c>
      <c r="W352" s="29">
        <v>4635</v>
      </c>
      <c r="X352" s="3" t="str">
        <f t="shared" si="56"/>
        <v/>
      </c>
      <c r="Y352" s="2" t="e">
        <f t="shared" si="74"/>
        <v>#REF!</v>
      </c>
      <c r="Z352" s="2" t="e">
        <f t="shared" si="75"/>
        <v>#REF!</v>
      </c>
      <c r="AA352" s="2" t="e">
        <f t="shared" si="76"/>
        <v>#REF!</v>
      </c>
      <c r="AB352" s="20" t="str">
        <f t="shared" si="77"/>
        <v>Iceland Gull</v>
      </c>
      <c r="AC352" s="2" t="e">
        <f t="array" ref="AC352">IF(K352="3_art",IF(AB352=_xludf.XLOOKUP(W352,#REF!,#REF!),"",_xludf.XLOOKUP(W352,#REF!,#REF!)),IF(K352="2_familj",IF(AB352=_xludf.XLOOKUP(W352,#REF!,#REF!),"",_xludf.XLOOKUP(W352,#REF!,#REF!)),""))</f>
        <v>#REF!</v>
      </c>
    </row>
    <row r="353" spans="1:29" ht="13.5" customHeight="1">
      <c r="A353" s="37"/>
      <c r="B353" s="93" t="s">
        <v>36</v>
      </c>
      <c r="C353" s="93" t="s">
        <v>55</v>
      </c>
      <c r="D353" s="94"/>
      <c r="E353" s="65" t="s">
        <v>1192</v>
      </c>
      <c r="F353" s="45" t="s">
        <v>1193</v>
      </c>
      <c r="G353" s="63" t="s">
        <v>1194</v>
      </c>
      <c r="H353" s="49"/>
      <c r="K353" s="29" t="e">
        <f t="shared" si="72"/>
        <v>#REF!</v>
      </c>
      <c r="L353" s="30">
        <v>1</v>
      </c>
      <c r="M353" s="19" t="e">
        <f t="shared" si="57"/>
        <v>#REF!</v>
      </c>
      <c r="N353" s="29">
        <v>9</v>
      </c>
      <c r="O353" s="19" t="e">
        <f t="shared" si="55"/>
        <v>#REF!</v>
      </c>
      <c r="P353" s="30">
        <v>18</v>
      </c>
      <c r="Q353" s="19" t="str">
        <f t="shared" si="82"/>
        <v>Larus</v>
      </c>
      <c r="R353" s="19" t="e">
        <f t="shared" si="59"/>
        <v>#REF!</v>
      </c>
      <c r="S353" s="30">
        <v>96</v>
      </c>
      <c r="T353" s="19" t="str">
        <f t="shared" si="73"/>
        <v>Larus glaucoides glaucoides</v>
      </c>
      <c r="U353" s="29" t="s">
        <v>1195</v>
      </c>
      <c r="V353" s="19" t="e">
        <f t="array" aca="1" ref="V353" ca="1">_xludf.XLOOKUP(U353,#REF!,#REF!)</f>
        <v>#NAME?</v>
      </c>
      <c r="W353" s="29">
        <v>4636</v>
      </c>
      <c r="X353" s="3" t="str">
        <f t="shared" si="56"/>
        <v/>
      </c>
      <c r="Y353" s="2" t="e">
        <f t="shared" si="74"/>
        <v>#REF!</v>
      </c>
      <c r="Z353" s="2" t="e">
        <f t="shared" si="75"/>
        <v>#REF!</v>
      </c>
      <c r="AA353" s="2" t="e">
        <f t="shared" si="76"/>
        <v>#REF!</v>
      </c>
      <c r="AB353" s="20" t="str">
        <f t="shared" si="77"/>
        <v xml:space="preserve">   Greenland Gull</v>
      </c>
      <c r="AC353" s="2" t="e">
        <f t="array" ref="AC353">IF(K353="3_art",IF(AB353=_xludf.XLOOKUP(W353,#REF!,#REF!),"",_xludf.XLOOKUP(W353,#REF!,#REF!)),IF(K353="2_familj",IF(AB353=_xludf.XLOOKUP(W353,#REF!,#REF!),"",_xludf.XLOOKUP(W353,#REF!,#REF!)),""))</f>
        <v>#REF!</v>
      </c>
    </row>
    <row r="354" spans="1:29" ht="13.5" customHeight="1">
      <c r="A354" s="38" t="s">
        <v>84</v>
      </c>
      <c r="B354" s="38" t="s">
        <v>36</v>
      </c>
      <c r="C354" s="38" t="s">
        <v>31</v>
      </c>
      <c r="D354" s="62" t="s">
        <v>460</v>
      </c>
      <c r="E354" s="65" t="s">
        <v>1196</v>
      </c>
      <c r="F354" s="45" t="s">
        <v>1197</v>
      </c>
      <c r="G354" s="45" t="s">
        <v>1198</v>
      </c>
      <c r="H354" s="49"/>
      <c r="K354" s="29" t="e">
        <f t="shared" si="72"/>
        <v>#REF!</v>
      </c>
      <c r="L354" s="30">
        <v>1</v>
      </c>
      <c r="M354" s="19" t="e">
        <f t="shared" si="57"/>
        <v>#REF!</v>
      </c>
      <c r="N354" s="29">
        <v>9</v>
      </c>
      <c r="O354" s="19" t="e">
        <f t="shared" si="55"/>
        <v>#REF!</v>
      </c>
      <c r="P354" s="30">
        <v>18</v>
      </c>
      <c r="Q354" s="19" t="str">
        <f t="shared" si="82"/>
        <v>Larus</v>
      </c>
      <c r="R354" s="19" t="e">
        <f t="shared" si="59"/>
        <v>#REF!</v>
      </c>
      <c r="S354" s="30">
        <v>96</v>
      </c>
      <c r="T354" s="19" t="str">
        <f t="shared" si="73"/>
        <v>Larus glaucoides kumlieni</v>
      </c>
      <c r="U354" s="29" t="s">
        <v>1199</v>
      </c>
      <c r="V354" s="19" t="e">
        <f t="array" aca="1" ref="V354" ca="1">_xludf.XLOOKUP(U354,#REF!,#REF!)</f>
        <v>#NAME?</v>
      </c>
      <c r="W354" s="29">
        <v>4637</v>
      </c>
      <c r="X354" s="3" t="str">
        <f t="shared" si="56"/>
        <v/>
      </c>
      <c r="Y354" s="2" t="e">
        <f t="shared" si="74"/>
        <v>#REF!</v>
      </c>
      <c r="Z354" s="2" t="e">
        <f t="shared" si="75"/>
        <v>#REF!</v>
      </c>
      <c r="AA354" s="2" t="e">
        <f t="shared" si="76"/>
        <v>#REF!</v>
      </c>
      <c r="AB354" s="20" t="str">
        <f t="shared" si="77"/>
        <v xml:space="preserve">   Kumlien’s Gull</v>
      </c>
      <c r="AC354" s="2" t="e">
        <f t="array" ref="AC354">IF(K354="3_art",IF(AB354=_xludf.XLOOKUP(W354,#REF!,#REF!),"",_xludf.XLOOKUP(W354,#REF!,#REF!)),IF(K354="2_familj",IF(AB354=_xludf.XLOOKUP(W354,#REF!,#REF!),"",_xludf.XLOOKUP(W354,#REF!,#REF!)),""))</f>
        <v>#REF!</v>
      </c>
    </row>
    <row r="355" spans="1:29" ht="21" customHeight="1">
      <c r="A355" s="22"/>
      <c r="B355" s="22"/>
      <c r="C355" s="22"/>
      <c r="D355" s="24" t="s">
        <v>21</v>
      </c>
      <c r="E355" s="25" t="s">
        <v>1200</v>
      </c>
      <c r="F355" s="26" t="s">
        <v>1201</v>
      </c>
      <c r="G355" s="27"/>
      <c r="H355" s="27"/>
      <c r="I355" s="28"/>
      <c r="J355" s="28"/>
      <c r="K355" s="29" t="e">
        <f t="shared" si="72"/>
        <v>#REF!</v>
      </c>
      <c r="L355" s="30">
        <v>1</v>
      </c>
      <c r="M355" s="19" t="e">
        <f t="shared" si="57"/>
        <v>#REF!</v>
      </c>
      <c r="N355" s="29">
        <v>10</v>
      </c>
      <c r="O355" s="19" t="e">
        <f t="shared" si="55"/>
        <v>#REF!</v>
      </c>
      <c r="P355" s="32">
        <v>18</v>
      </c>
      <c r="Q355" s="19" t="str">
        <f t="shared" si="82"/>
        <v>Larus</v>
      </c>
      <c r="R355" s="19" t="e">
        <f t="shared" si="59"/>
        <v>#REF!</v>
      </c>
      <c r="S355" s="29">
        <v>96</v>
      </c>
      <c r="T355" s="19" t="str">
        <f t="shared" si="73"/>
        <v>GAVIIFORMES</v>
      </c>
      <c r="U355" s="29" t="s">
        <v>1200</v>
      </c>
      <c r="V355" s="19" t="e">
        <f t="array" aca="1" ref="V355" ca="1">_xludf.XLOOKUP(U355,#REF!,#REF!)</f>
        <v>#NAME?</v>
      </c>
      <c r="W355" s="29">
        <v>4668</v>
      </c>
      <c r="X355" s="3" t="str">
        <f t="shared" si="56"/>
        <v/>
      </c>
      <c r="Y355" s="2" t="e">
        <f t="shared" si="74"/>
        <v>#REF!</v>
      </c>
      <c r="Z355" s="20" t="e">
        <f t="shared" si="75"/>
        <v>#REF!</v>
      </c>
      <c r="AA355" s="2" t="e">
        <f t="shared" si="76"/>
        <v>#REF!</v>
      </c>
      <c r="AB355" s="2">
        <f t="shared" si="77"/>
        <v>0</v>
      </c>
      <c r="AC355" s="2" t="e">
        <f t="array" ref="AC355">IF(K355="3_art",IF(AB355=_xludf.XLOOKUP(W355,#REF!,#REF!),"",_xludf.XLOOKUP(W355,#REF!,#REF!)),IF(K355="2_familj",IF(AB355=_xludf.XLOOKUP(W355,#REF!,#REF!),"",_xludf.XLOOKUP(W355,#REF!,#REF!)),""))</f>
        <v>#REF!</v>
      </c>
    </row>
    <row r="356" spans="1:29" ht="13.5" customHeight="1">
      <c r="A356" s="71"/>
      <c r="B356" s="95"/>
      <c r="C356" s="95"/>
      <c r="D356" s="34" t="s">
        <v>21</v>
      </c>
      <c r="E356" s="35" t="s">
        <v>1202</v>
      </c>
      <c r="F356" s="36" t="s">
        <v>1203</v>
      </c>
      <c r="G356" s="36" t="s">
        <v>1204</v>
      </c>
      <c r="H356" s="36"/>
      <c r="K356" s="29" t="e">
        <f t="shared" si="72"/>
        <v>#REF!</v>
      </c>
      <c r="L356" s="30">
        <v>1</v>
      </c>
      <c r="M356" s="19" t="e">
        <f t="shared" si="57"/>
        <v>#REF!</v>
      </c>
      <c r="N356" s="29">
        <v>10</v>
      </c>
      <c r="O356" s="19" t="e">
        <f t="shared" si="55"/>
        <v>#REF!</v>
      </c>
      <c r="P356" s="30">
        <v>19</v>
      </c>
      <c r="Q356" s="19" t="str">
        <f t="shared" si="82"/>
        <v>Larus</v>
      </c>
      <c r="R356" s="19" t="e">
        <f t="shared" si="59"/>
        <v>#REF!</v>
      </c>
      <c r="S356" s="30">
        <v>96</v>
      </c>
      <c r="T356" s="19" t="str">
        <f t="shared" si="73"/>
        <v>Gaviidae</v>
      </c>
      <c r="U356" s="29" t="s">
        <v>1202</v>
      </c>
      <c r="V356" s="19" t="e">
        <f t="array" aca="1" ref="V356" ca="1">_xludf.XLOOKUP(U356,#REF!,#REF!)</f>
        <v>#NAME?</v>
      </c>
      <c r="W356" s="29">
        <v>4669</v>
      </c>
      <c r="X356" s="3" t="str">
        <f t="shared" si="56"/>
        <v/>
      </c>
      <c r="Y356" s="2" t="e">
        <f t="shared" si="74"/>
        <v>#REF!</v>
      </c>
      <c r="Z356" s="20" t="e">
        <f t="shared" si="75"/>
        <v>#REF!</v>
      </c>
      <c r="AA356" s="2" t="e">
        <f t="shared" si="76"/>
        <v>#REF!</v>
      </c>
      <c r="AB356" s="20" t="str">
        <f t="shared" si="77"/>
        <v>Loons</v>
      </c>
      <c r="AC356" s="2" t="e">
        <f t="array" ref="AC356">IF(K356="3_art",IF(AB356=_xludf.XLOOKUP(W356,#REF!,#REF!),"",_xludf.XLOOKUP(W356,#REF!,#REF!)),IF(K356="2_familj",IF(AB356=_xludf.XLOOKUP(W356,#REF!,#REF!),"",_xludf.XLOOKUP(W356,#REF!,#REF!)),""))</f>
        <v>#REF!</v>
      </c>
    </row>
    <row r="357" spans="1:29" ht="13.5" customHeight="1">
      <c r="A357" s="37"/>
      <c r="B357" s="38" t="s">
        <v>36</v>
      </c>
      <c r="C357" s="74" t="s">
        <v>37</v>
      </c>
      <c r="D357" s="48"/>
      <c r="E357" s="40" t="s">
        <v>1205</v>
      </c>
      <c r="F357" s="41" t="s">
        <v>1206</v>
      </c>
      <c r="G357" s="41" t="s">
        <v>1207</v>
      </c>
      <c r="H357" s="80"/>
      <c r="K357" s="29" t="e">
        <f t="shared" si="72"/>
        <v>#REF!</v>
      </c>
      <c r="L357" s="30">
        <v>1</v>
      </c>
      <c r="M357" s="19" t="e">
        <f t="shared" si="57"/>
        <v>#REF!</v>
      </c>
      <c r="N357" s="29">
        <v>10</v>
      </c>
      <c r="O357" s="19" t="e">
        <f t="shared" si="55"/>
        <v>#REF!</v>
      </c>
      <c r="P357" s="30">
        <v>19</v>
      </c>
      <c r="Q357" s="19" t="str">
        <f t="shared" si="82"/>
        <v>Gavia</v>
      </c>
      <c r="R357" s="19" t="e">
        <f t="shared" si="59"/>
        <v>#REF!</v>
      </c>
      <c r="S357" s="30">
        <v>97</v>
      </c>
      <c r="T357" s="19" t="str">
        <f t="shared" si="73"/>
        <v>Gavia stellata</v>
      </c>
      <c r="U357" s="29" t="s">
        <v>1205</v>
      </c>
      <c r="V357" s="19" t="e">
        <f t="array" aca="1" ref="V357" ca="1">_xludf.XLOOKUP(U357,#REF!,#REF!)</f>
        <v>#NAME?</v>
      </c>
      <c r="W357" s="29">
        <v>4671</v>
      </c>
      <c r="X357" s="3" t="str">
        <f t="shared" si="56"/>
        <v/>
      </c>
      <c r="Y357" s="2" t="e">
        <f t="shared" si="74"/>
        <v>#REF!</v>
      </c>
      <c r="Z357" s="2" t="e">
        <f t="shared" si="75"/>
        <v>#REF!</v>
      </c>
      <c r="AA357" s="2" t="e">
        <f t="shared" si="76"/>
        <v>#REF!</v>
      </c>
      <c r="AB357" s="20" t="str">
        <f t="shared" si="77"/>
        <v>Red-throated Loon</v>
      </c>
      <c r="AC357" s="2" t="e">
        <f t="array" ref="AC357">IF(K357="3_art",IF(AB357=_xludf.XLOOKUP(W357,#REF!,#REF!),"",_xludf.XLOOKUP(W357,#REF!,#REF!)),IF(K357="2_familj",IF(AB357=_xludf.XLOOKUP(W357,#REF!,#REF!),"",_xludf.XLOOKUP(W357,#REF!,#REF!)),""))</f>
        <v>#REF!</v>
      </c>
    </row>
    <row r="358" spans="1:29" ht="13.5" customHeight="1">
      <c r="A358" s="37"/>
      <c r="B358" s="38" t="s">
        <v>36</v>
      </c>
      <c r="C358" s="74" t="s">
        <v>55</v>
      </c>
      <c r="D358" s="48"/>
      <c r="E358" s="40" t="s">
        <v>1208</v>
      </c>
      <c r="F358" s="41" t="s">
        <v>1209</v>
      </c>
      <c r="G358" s="41" t="s">
        <v>1210</v>
      </c>
      <c r="H358" s="80"/>
      <c r="K358" s="29" t="e">
        <f t="shared" si="72"/>
        <v>#REF!</v>
      </c>
      <c r="L358" s="30">
        <v>1</v>
      </c>
      <c r="M358" s="19" t="e">
        <f t="shared" si="57"/>
        <v>#REF!</v>
      </c>
      <c r="N358" s="29">
        <v>10</v>
      </c>
      <c r="O358" s="19" t="e">
        <f t="shared" si="55"/>
        <v>#REF!</v>
      </c>
      <c r="P358" s="30">
        <v>19</v>
      </c>
      <c r="Q358" s="19" t="str">
        <f>IF(LEN(E358)-LEN(SUBSTITUTE(E358," ",""))=1,LEFT(E358,FIND(" ",E358)-1),Q360)</f>
        <v>Gavia</v>
      </c>
      <c r="R358" s="19" t="e">
        <f t="shared" si="59"/>
        <v>#REF!</v>
      </c>
      <c r="S358" s="30">
        <v>97</v>
      </c>
      <c r="T358" s="19" t="str">
        <f t="shared" si="73"/>
        <v>Gavia immer</v>
      </c>
      <c r="U358" s="29" t="s">
        <v>1208</v>
      </c>
      <c r="V358" s="19" t="e">
        <f t="array" aca="1" ref="V358" ca="1">_xludf.XLOOKUP(U358,#REF!,#REF!)</f>
        <v>#NAME?</v>
      </c>
      <c r="W358" s="29">
        <v>4672</v>
      </c>
      <c r="X358" s="3" t="str">
        <f t="shared" si="56"/>
        <v/>
      </c>
      <c r="Y358" s="2" t="e">
        <f t="shared" si="74"/>
        <v>#REF!</v>
      </c>
      <c r="Z358" s="2" t="e">
        <f t="shared" si="75"/>
        <v>#REF!</v>
      </c>
      <c r="AA358" s="2" t="e">
        <f t="shared" si="76"/>
        <v>#REF!</v>
      </c>
      <c r="AB358" s="20" t="str">
        <f t="shared" si="77"/>
        <v>Common Loon</v>
      </c>
      <c r="AC358" s="2" t="e">
        <f t="array" ref="AC358">IF(K358="3_art",IF(AB358=_xludf.XLOOKUP(W358,#REF!,#REF!),"",_xludf.XLOOKUP(W358,#REF!,#REF!)),IF(K358="2_familj",IF(AB358=_xludf.XLOOKUP(W358,#REF!,#REF!),"",_xludf.XLOOKUP(W358,#REF!,#REF!)),""))</f>
        <v>#REF!</v>
      </c>
    </row>
    <row r="359" spans="1:29" ht="13.5" customHeight="1">
      <c r="A359" s="37"/>
      <c r="B359" s="38" t="s">
        <v>36</v>
      </c>
      <c r="C359" s="74" t="s">
        <v>55</v>
      </c>
      <c r="D359" s="48"/>
      <c r="E359" s="40" t="s">
        <v>1211</v>
      </c>
      <c r="F359" s="41" t="s">
        <v>1212</v>
      </c>
      <c r="G359" s="41" t="s">
        <v>1213</v>
      </c>
      <c r="H359" s="80"/>
      <c r="K359" s="29" t="e">
        <f t="shared" si="72"/>
        <v>#REF!</v>
      </c>
      <c r="L359" s="30">
        <v>1</v>
      </c>
      <c r="M359" s="19" t="e">
        <f t="shared" si="57"/>
        <v>#REF!</v>
      </c>
      <c r="N359" s="29">
        <v>10</v>
      </c>
      <c r="O359" s="19" t="e">
        <f t="shared" si="55"/>
        <v>#REF!</v>
      </c>
      <c r="P359" s="30">
        <v>19</v>
      </c>
      <c r="Q359" s="19" t="str">
        <f>IF(LEN(E359)-LEN(SUBSTITUTE(E359," ",""))=1,LEFT(E359,FIND(" ",E359)-1),Q358)</f>
        <v>Gavia</v>
      </c>
      <c r="R359" s="19" t="e">
        <f t="shared" si="59"/>
        <v>#REF!</v>
      </c>
      <c r="S359" s="30">
        <v>97</v>
      </c>
      <c r="T359" s="19" t="str">
        <f t="shared" si="73"/>
        <v>Gavia adamsii</v>
      </c>
      <c r="U359" s="29" t="s">
        <v>1211</v>
      </c>
      <c r="V359" s="19" t="e">
        <f t="array" aca="1" ref="V359" ca="1">_xludf.XLOOKUP(U359,#REF!,#REF!)</f>
        <v>#NAME?</v>
      </c>
      <c r="W359" s="29">
        <v>4673</v>
      </c>
      <c r="X359" s="3" t="str">
        <f t="shared" si="56"/>
        <v/>
      </c>
      <c r="Y359" s="2" t="e">
        <f t="shared" si="74"/>
        <v>#REF!</v>
      </c>
      <c r="Z359" s="2" t="e">
        <f t="shared" si="75"/>
        <v>#REF!</v>
      </c>
      <c r="AA359" s="2" t="e">
        <f t="shared" si="76"/>
        <v>#REF!</v>
      </c>
      <c r="AB359" s="20" t="str">
        <f t="shared" si="77"/>
        <v>Yellow-billed Loon</v>
      </c>
      <c r="AC359" s="2" t="e">
        <f t="array" ref="AC359">IF(K359="3_art",IF(AB359=_xludf.XLOOKUP(W359,#REF!,#REF!),"",_xludf.XLOOKUP(W359,#REF!,#REF!)),IF(K359="2_familj",IF(AB359=_xludf.XLOOKUP(W359,#REF!,#REF!),"",_xludf.XLOOKUP(W359,#REF!,#REF!)),""))</f>
        <v>#REF!</v>
      </c>
    </row>
    <row r="360" spans="1:29" ht="13.5" customHeight="1">
      <c r="A360" s="37" t="s">
        <v>84</v>
      </c>
      <c r="B360" s="38" t="s">
        <v>36</v>
      </c>
      <c r="C360" s="74" t="s">
        <v>31</v>
      </c>
      <c r="D360" s="48">
        <v>2</v>
      </c>
      <c r="E360" s="40" t="s">
        <v>1214</v>
      </c>
      <c r="F360" s="41" t="s">
        <v>1215</v>
      </c>
      <c r="G360" s="41" t="s">
        <v>1216</v>
      </c>
      <c r="H360" s="49"/>
      <c r="K360" s="29" t="e">
        <f t="shared" si="72"/>
        <v>#REF!</v>
      </c>
      <c r="L360" s="30">
        <v>1</v>
      </c>
      <c r="M360" s="19" t="e">
        <f t="shared" si="57"/>
        <v>#REF!</v>
      </c>
      <c r="N360" s="29">
        <v>10</v>
      </c>
      <c r="O360" s="19" t="e">
        <f t="shared" si="55"/>
        <v>#REF!</v>
      </c>
      <c r="P360" s="30">
        <v>19</v>
      </c>
      <c r="Q360" s="19" t="str">
        <f>IF(LEN(E360)-LEN(SUBSTITUTE(E360," ",""))=1,LEFT(E360,FIND(" ",E360)-1),Q362)</f>
        <v>Gavia</v>
      </c>
      <c r="R360" s="19" t="e">
        <f t="shared" si="59"/>
        <v>#REF!</v>
      </c>
      <c r="S360" s="30">
        <v>97</v>
      </c>
      <c r="T360" s="19" t="str">
        <f t="shared" si="73"/>
        <v>Gavia pacifica</v>
      </c>
      <c r="U360" s="29" t="s">
        <v>1214</v>
      </c>
      <c r="V360" s="19" t="e">
        <f t="array" aca="1" ref="V360" ca="1">_xludf.XLOOKUP(U360,#REF!,#REF!)</f>
        <v>#NAME?</v>
      </c>
      <c r="W360" s="29">
        <v>4674</v>
      </c>
      <c r="X360" s="3" t="str">
        <f t="shared" si="56"/>
        <v/>
      </c>
      <c r="Y360" s="2" t="e">
        <f t="shared" si="74"/>
        <v>#REF!</v>
      </c>
      <c r="Z360" s="2" t="e">
        <f t="shared" si="75"/>
        <v>#REF!</v>
      </c>
      <c r="AA360" s="2" t="e">
        <f t="shared" si="76"/>
        <v>#REF!</v>
      </c>
      <c r="AB360" s="20" t="str">
        <f t="shared" si="77"/>
        <v>Pacific Loon</v>
      </c>
      <c r="AC360" s="2" t="e">
        <f t="array" ref="AC360">IF(K360="3_art",IF(AB360=_xludf.XLOOKUP(W360,#REF!,#REF!),"",_xludf.XLOOKUP(W360,#REF!,#REF!)),IF(K360="2_familj",IF(AB360=_xludf.XLOOKUP(W360,#REF!,#REF!),"",_xludf.XLOOKUP(W360,#REF!,#REF!)),""))</f>
        <v>#REF!</v>
      </c>
    </row>
    <row r="361" spans="1:29" ht="13.5" customHeight="1">
      <c r="A361" s="37"/>
      <c r="B361" s="37"/>
      <c r="C361" s="96"/>
      <c r="D361" s="48"/>
      <c r="E361" s="40" t="s">
        <v>1217</v>
      </c>
      <c r="F361" s="41" t="s">
        <v>1218</v>
      </c>
      <c r="G361" s="41" t="s">
        <v>1219</v>
      </c>
      <c r="H361" s="80"/>
      <c r="K361" s="29" t="e">
        <f t="shared" si="72"/>
        <v>#REF!</v>
      </c>
      <c r="L361" s="30">
        <v>1</v>
      </c>
      <c r="M361" s="19" t="e">
        <f t="shared" si="57"/>
        <v>#REF!</v>
      </c>
      <c r="N361" s="29">
        <v>10</v>
      </c>
      <c r="O361" s="19" t="e">
        <f t="shared" si="55"/>
        <v>#REF!</v>
      </c>
      <c r="P361" s="30">
        <v>19</v>
      </c>
      <c r="Q361" s="19" t="str">
        <f>IF(LEN(E361)-LEN(SUBSTITUTE(E361," ",""))=1,LEFT(E361,FIND(" ",E361)-1),Q357)</f>
        <v>Gavia</v>
      </c>
      <c r="R361" s="19" t="e">
        <f t="shared" si="59"/>
        <v>#REF!</v>
      </c>
      <c r="S361" s="30">
        <v>97</v>
      </c>
      <c r="T361" s="19" t="str">
        <f t="shared" si="73"/>
        <v>Gavia arctica</v>
      </c>
      <c r="U361" s="29" t="s">
        <v>1217</v>
      </c>
      <c r="V361" s="19" t="e">
        <f t="array" aca="1" ref="V361" ca="1">_xludf.XLOOKUP(U361,#REF!,#REF!)</f>
        <v>#NAME?</v>
      </c>
      <c r="W361" s="29">
        <v>4675</v>
      </c>
      <c r="X361" s="3" t="str">
        <f t="shared" si="56"/>
        <v/>
      </c>
      <c r="Y361" s="2" t="e">
        <f t="shared" si="74"/>
        <v>#REF!</v>
      </c>
      <c r="Z361" s="2" t="e">
        <f t="shared" si="75"/>
        <v>#REF!</v>
      </c>
      <c r="AA361" s="2" t="e">
        <f t="shared" si="76"/>
        <v>#REF!</v>
      </c>
      <c r="AB361" s="20" t="str">
        <f t="shared" si="77"/>
        <v>Black-throated Loon</v>
      </c>
      <c r="AC361" s="2" t="e">
        <f t="array" ref="AC361">IF(K361="3_art",IF(AB361=_xludf.XLOOKUP(W361,#REF!,#REF!),"",_xludf.XLOOKUP(W361,#REF!,#REF!)),IF(K361="2_familj",IF(AB361=_xludf.XLOOKUP(W361,#REF!,#REF!),"",_xludf.XLOOKUP(W361,#REF!,#REF!)),""))</f>
        <v>#REF!</v>
      </c>
    </row>
    <row r="362" spans="1:29" ht="13.5" customHeight="1">
      <c r="A362" s="37"/>
      <c r="B362" s="38" t="s">
        <v>36</v>
      </c>
      <c r="C362" s="74" t="s">
        <v>37</v>
      </c>
      <c r="D362" s="51"/>
      <c r="E362" s="44" t="s">
        <v>1220</v>
      </c>
      <c r="F362" s="45" t="s">
        <v>1221</v>
      </c>
      <c r="G362" s="45" t="s">
        <v>1222</v>
      </c>
      <c r="H362" s="79"/>
      <c r="K362" s="29" t="e">
        <f t="shared" si="72"/>
        <v>#REF!</v>
      </c>
      <c r="L362" s="30">
        <v>1</v>
      </c>
      <c r="M362" s="19" t="e">
        <f t="shared" si="57"/>
        <v>#REF!</v>
      </c>
      <c r="N362" s="29">
        <v>10</v>
      </c>
      <c r="O362" s="19" t="e">
        <f t="shared" si="55"/>
        <v>#REF!</v>
      </c>
      <c r="P362" s="30">
        <v>19</v>
      </c>
      <c r="Q362" s="19" t="str">
        <f>IF(LEN(E362)-LEN(SUBSTITUTE(E362," ",""))=1,LEFT(E362,FIND(" ",E362)-1),Q361)</f>
        <v>Gavia</v>
      </c>
      <c r="R362" s="19" t="e">
        <f t="shared" si="59"/>
        <v>#REF!</v>
      </c>
      <c r="S362" s="30">
        <v>97</v>
      </c>
      <c r="T362" s="19" t="str">
        <f t="shared" si="73"/>
        <v>Gavia arctica arctica</v>
      </c>
      <c r="U362" s="29" t="s">
        <v>1223</v>
      </c>
      <c r="V362" s="19" t="e">
        <f t="array" aca="1" ref="V362" ca="1">_xludf.XLOOKUP(U362,#REF!,#REF!)</f>
        <v>#NAME?</v>
      </c>
      <c r="W362" s="29">
        <v>4676</v>
      </c>
      <c r="X362" s="3" t="str">
        <f t="shared" si="56"/>
        <v/>
      </c>
      <c r="Y362" s="2" t="e">
        <f t="shared" si="74"/>
        <v>#REF!</v>
      </c>
      <c r="Z362" s="2" t="e">
        <f t="shared" si="75"/>
        <v>#REF!</v>
      </c>
      <c r="AA362" s="2" t="e">
        <f t="shared" si="76"/>
        <v>#REF!</v>
      </c>
      <c r="AB362" s="20" t="str">
        <f t="shared" si="77"/>
        <v xml:space="preserve">   Arctic Loon</v>
      </c>
      <c r="AC362" s="2" t="e">
        <f t="array" ref="AC362">IF(K362="3_art",IF(AB362=_xludf.XLOOKUP(W362,#REF!,#REF!),"",_xludf.XLOOKUP(W362,#REF!,#REF!)),IF(K362="2_familj",IF(AB362=_xludf.XLOOKUP(W362,#REF!,#REF!),"",_xludf.XLOOKUP(W362,#REF!,#REF!)),""))</f>
        <v>#REF!</v>
      </c>
    </row>
    <row r="363" spans="1:29" ht="21" customHeight="1">
      <c r="A363" s="22"/>
      <c r="B363" s="22"/>
      <c r="C363" s="22"/>
      <c r="D363" s="24" t="s">
        <v>21</v>
      </c>
      <c r="E363" s="25" t="s">
        <v>1224</v>
      </c>
      <c r="F363" s="26" t="s">
        <v>1225</v>
      </c>
      <c r="G363" s="27"/>
      <c r="H363" s="27"/>
      <c r="I363" s="28"/>
      <c r="J363" s="28"/>
      <c r="K363" s="29" t="e">
        <f t="shared" si="72"/>
        <v>#REF!</v>
      </c>
      <c r="L363" s="30">
        <v>1</v>
      </c>
      <c r="M363" s="19" t="e">
        <f t="shared" si="57"/>
        <v>#REF!</v>
      </c>
      <c r="N363" s="29">
        <v>11</v>
      </c>
      <c r="O363" s="19" t="e">
        <f t="shared" si="55"/>
        <v>#REF!</v>
      </c>
      <c r="P363" s="32">
        <v>19</v>
      </c>
      <c r="Q363" s="19" t="str">
        <f>IF(LEN(E363)-LEN(SUBSTITUTE(E363," ",""))=1,LEFT(E363,FIND(" ",E363)-1),Q359)</f>
        <v>Gavia</v>
      </c>
      <c r="R363" s="19" t="e">
        <f t="shared" si="59"/>
        <v>#REF!</v>
      </c>
      <c r="S363" s="29">
        <v>97</v>
      </c>
      <c r="T363" s="19" t="str">
        <f t="shared" si="73"/>
        <v>PROCELLARIIFORMES</v>
      </c>
      <c r="U363" s="29" t="s">
        <v>1224</v>
      </c>
      <c r="V363" s="19" t="e">
        <f t="array" aca="1" ref="V363" ca="1">_xludf.XLOOKUP(U363,#REF!,#REF!)</f>
        <v>#NAME?</v>
      </c>
      <c r="W363" s="29">
        <v>4715</v>
      </c>
      <c r="X363" s="3" t="str">
        <f t="shared" si="56"/>
        <v/>
      </c>
      <c r="Y363" s="2" t="e">
        <f t="shared" si="74"/>
        <v>#REF!</v>
      </c>
      <c r="Z363" s="20" t="e">
        <f t="shared" si="75"/>
        <v>#REF!</v>
      </c>
      <c r="AA363" s="2" t="e">
        <f t="shared" si="76"/>
        <v>#REF!</v>
      </c>
      <c r="AB363" s="2">
        <f t="shared" si="77"/>
        <v>0</v>
      </c>
      <c r="AC363" s="2" t="e">
        <f t="array" ref="AC363">IF(K363="3_art",IF(AB363=_xludf.XLOOKUP(W363,#REF!,#REF!),"",_xludf.XLOOKUP(W363,#REF!,#REF!)),IF(K363="2_familj",IF(AB363=_xludf.XLOOKUP(W363,#REF!,#REF!),"",_xludf.XLOOKUP(W363,#REF!,#REF!)),""))</f>
        <v>#REF!</v>
      </c>
    </row>
    <row r="364" spans="1:29" ht="13.5" customHeight="1">
      <c r="A364" s="33"/>
      <c r="B364" s="33"/>
      <c r="C364" s="33"/>
      <c r="D364" s="34" t="s">
        <v>21</v>
      </c>
      <c r="E364" s="35" t="s">
        <v>1226</v>
      </c>
      <c r="F364" s="36" t="s">
        <v>1227</v>
      </c>
      <c r="G364" s="36" t="s">
        <v>1228</v>
      </c>
      <c r="H364" s="36"/>
      <c r="K364" s="29" t="e">
        <f t="shared" si="72"/>
        <v>#REF!</v>
      </c>
      <c r="L364" s="30">
        <v>1</v>
      </c>
      <c r="M364" s="19" t="e">
        <f t="shared" si="57"/>
        <v>#REF!</v>
      </c>
      <c r="N364" s="29">
        <v>11</v>
      </c>
      <c r="O364" s="19" t="e">
        <f t="shared" si="55"/>
        <v>#REF!</v>
      </c>
      <c r="P364" s="30">
        <v>20</v>
      </c>
      <c r="Q364" s="19" t="str">
        <f t="shared" ref="Q364:Q367" si="83">IF(LEN(E364)-LEN(SUBSTITUTE(E364," ",""))=1,LEFT(E364,FIND(" ",E364)-1),Q363)</f>
        <v>Gavia</v>
      </c>
      <c r="R364" s="19" t="e">
        <f t="shared" si="59"/>
        <v>#REF!</v>
      </c>
      <c r="S364" s="30">
        <v>97</v>
      </c>
      <c r="T364" s="19" t="str">
        <f t="shared" si="73"/>
        <v>Diomedeidae</v>
      </c>
      <c r="U364" s="29" t="s">
        <v>1226</v>
      </c>
      <c r="V364" s="19" t="e">
        <f t="array" aca="1" ref="V364" ca="1">_xludf.XLOOKUP(U364,#REF!,#REF!)</f>
        <v>#NAME?</v>
      </c>
      <c r="W364" s="29">
        <v>4716</v>
      </c>
      <c r="X364" s="3" t="str">
        <f t="shared" si="56"/>
        <v/>
      </c>
      <c r="Y364" s="2" t="e">
        <f t="shared" si="74"/>
        <v>#REF!</v>
      </c>
      <c r="Z364" s="20" t="e">
        <f t="shared" si="75"/>
        <v>#REF!</v>
      </c>
      <c r="AA364" s="2" t="e">
        <f t="shared" si="76"/>
        <v>#REF!</v>
      </c>
      <c r="AB364" s="20" t="str">
        <f t="shared" si="77"/>
        <v>Albatrosses</v>
      </c>
      <c r="AC364" s="2" t="e">
        <f t="array" ref="AC364">IF(K364="3_art",IF(AB364=_xludf.XLOOKUP(W364,#REF!,#REF!),"",_xludf.XLOOKUP(W364,#REF!,#REF!)),IF(K364="2_familj",IF(AB364=_xludf.XLOOKUP(W364,#REF!,#REF!),"",_xludf.XLOOKUP(W364,#REF!,#REF!)),""))</f>
        <v>#REF!</v>
      </c>
    </row>
    <row r="365" spans="1:29" ht="13.5" customHeight="1">
      <c r="A365" s="38" t="s">
        <v>84</v>
      </c>
      <c r="B365" s="38" t="s">
        <v>36</v>
      </c>
      <c r="C365" s="38" t="s">
        <v>31</v>
      </c>
      <c r="D365" s="66" t="s">
        <v>377</v>
      </c>
      <c r="E365" s="68" t="s">
        <v>1229</v>
      </c>
      <c r="F365" s="41" t="s">
        <v>1230</v>
      </c>
      <c r="G365" s="41" t="s">
        <v>1231</v>
      </c>
      <c r="H365" s="49"/>
      <c r="K365" s="29" t="e">
        <f t="shared" si="72"/>
        <v>#REF!</v>
      </c>
      <c r="L365" s="30">
        <v>1</v>
      </c>
      <c r="M365" s="19" t="e">
        <f t="shared" si="57"/>
        <v>#REF!</v>
      </c>
      <c r="N365" s="29">
        <v>11</v>
      </c>
      <c r="O365" s="19" t="e">
        <f t="shared" si="55"/>
        <v>#REF!</v>
      </c>
      <c r="P365" s="30">
        <v>20</v>
      </c>
      <c r="Q365" s="19" t="str">
        <f t="shared" si="83"/>
        <v>Thalassarche</v>
      </c>
      <c r="R365" s="19" t="e">
        <f t="shared" si="59"/>
        <v>#REF!</v>
      </c>
      <c r="S365" s="30">
        <v>98</v>
      </c>
      <c r="T365" s="19" t="str">
        <f t="shared" si="73"/>
        <v>Thalassarche chlororhynchos</v>
      </c>
      <c r="U365" s="29" t="s">
        <v>1229</v>
      </c>
      <c r="V365" s="19" t="e">
        <f t="array" aca="1" ref="V365" ca="1">_xludf.XLOOKUP(U365,#REF!,#REF!)</f>
        <v>#NAME?</v>
      </c>
      <c r="W365" s="29">
        <v>4735</v>
      </c>
      <c r="X365" s="3" t="str">
        <f t="shared" si="56"/>
        <v/>
      </c>
      <c r="Y365" s="2" t="e">
        <f t="shared" si="74"/>
        <v>#REF!</v>
      </c>
      <c r="Z365" s="2" t="e">
        <f t="shared" si="75"/>
        <v>#REF!</v>
      </c>
      <c r="AA365" s="2" t="e">
        <f t="shared" si="76"/>
        <v>#REF!</v>
      </c>
      <c r="AB365" s="20" t="str">
        <f t="shared" si="77"/>
        <v>Atlantic Yellow-nosed Albatross</v>
      </c>
      <c r="AC365" s="2" t="e">
        <f t="array" ref="AC365">IF(K365="3_art",IF(AB365=_xludf.XLOOKUP(W365,#REF!,#REF!),"",_xludf.XLOOKUP(W365,#REF!,#REF!)),IF(K365="2_familj",IF(AB365=_xludf.XLOOKUP(W365,#REF!,#REF!),"",_xludf.XLOOKUP(W365,#REF!,#REF!)),""))</f>
        <v>#REF!</v>
      </c>
    </row>
    <row r="366" spans="1:29" ht="13.5" customHeight="1">
      <c r="A366" s="38" t="s">
        <v>84</v>
      </c>
      <c r="B366" s="38"/>
      <c r="C366" s="38"/>
      <c r="D366" s="39"/>
      <c r="E366" s="68" t="s">
        <v>1232</v>
      </c>
      <c r="F366" s="41" t="s">
        <v>1233</v>
      </c>
      <c r="G366" s="41" t="s">
        <v>1234</v>
      </c>
      <c r="H366" s="49"/>
      <c r="K366" s="29" t="e">
        <f t="shared" si="72"/>
        <v>#REF!</v>
      </c>
      <c r="L366" s="30">
        <v>1</v>
      </c>
      <c r="M366" s="19" t="e">
        <f t="shared" si="57"/>
        <v>#REF!</v>
      </c>
      <c r="N366" s="29">
        <v>11</v>
      </c>
      <c r="O366" s="19" t="e">
        <f t="shared" si="55"/>
        <v>#REF!</v>
      </c>
      <c r="P366" s="30">
        <v>20</v>
      </c>
      <c r="Q366" s="19" t="str">
        <f t="shared" si="83"/>
        <v>Thalassarche</v>
      </c>
      <c r="R366" s="19" t="e">
        <f t="shared" si="59"/>
        <v>#REF!</v>
      </c>
      <c r="S366" s="30">
        <v>98</v>
      </c>
      <c r="T366" s="19" t="str">
        <f t="shared" si="73"/>
        <v>Thalassarche melanophris</v>
      </c>
      <c r="U366" s="29" t="s">
        <v>1232</v>
      </c>
      <c r="V366" s="19" t="e">
        <f t="array" aca="1" ref="V366" ca="1">_xludf.XLOOKUP(U366,#REF!,#REF!)</f>
        <v>#NAME?</v>
      </c>
      <c r="W366" s="29">
        <v>4738</v>
      </c>
      <c r="X366" s="3" t="str">
        <f t="shared" si="56"/>
        <v/>
      </c>
      <c r="Y366" s="2" t="e">
        <f t="shared" si="74"/>
        <v>#REF!</v>
      </c>
      <c r="Z366" s="2" t="e">
        <f t="shared" si="75"/>
        <v>#REF!</v>
      </c>
      <c r="AA366" s="2" t="e">
        <f t="shared" si="76"/>
        <v>#REF!</v>
      </c>
      <c r="AB366" s="20" t="str">
        <f t="shared" si="77"/>
        <v>Black-browed Albatross</v>
      </c>
      <c r="AC366" s="2" t="e">
        <f t="array" ref="AC366">IF(K366="3_art",IF(AB366=_xludf.XLOOKUP(W366,#REF!,#REF!),"",_xludf.XLOOKUP(W366,#REF!,#REF!)),IF(K366="2_familj",IF(AB366=_xludf.XLOOKUP(W366,#REF!,#REF!),"",_xludf.XLOOKUP(W366,#REF!,#REF!)),""))</f>
        <v>#REF!</v>
      </c>
    </row>
    <row r="367" spans="1:29" ht="13.5" customHeight="1">
      <c r="A367" s="37"/>
      <c r="B367" s="38" t="s">
        <v>36</v>
      </c>
      <c r="C367" s="38" t="s">
        <v>31</v>
      </c>
      <c r="D367" s="72" t="s">
        <v>1112</v>
      </c>
      <c r="E367" s="44" t="s">
        <v>1235</v>
      </c>
      <c r="F367" s="45" t="s">
        <v>1236</v>
      </c>
      <c r="G367" s="46" t="s">
        <v>1237</v>
      </c>
      <c r="H367" s="81"/>
      <c r="K367" s="29" t="e">
        <f t="shared" si="72"/>
        <v>#REF!</v>
      </c>
      <c r="L367" s="30">
        <v>1</v>
      </c>
      <c r="M367" s="19" t="e">
        <f t="shared" si="57"/>
        <v>#REF!</v>
      </c>
      <c r="N367" s="29">
        <v>11</v>
      </c>
      <c r="O367" s="19" t="e">
        <f t="shared" si="55"/>
        <v>#REF!</v>
      </c>
      <c r="P367" s="30">
        <v>20</v>
      </c>
      <c r="Q367" s="19" t="str">
        <f t="shared" si="83"/>
        <v>Thalassarche</v>
      </c>
      <c r="R367" s="19" t="e">
        <f t="shared" si="59"/>
        <v>#REF!</v>
      </c>
      <c r="S367" s="30">
        <v>98</v>
      </c>
      <c r="T367" s="19" t="str">
        <f t="shared" si="73"/>
        <v>Thalassarche melanophris melanophris</v>
      </c>
      <c r="U367" s="29" t="s">
        <v>1238</v>
      </c>
      <c r="V367" s="19" t="e">
        <f t="array" aca="1" ref="V367" ca="1">_xludf.XLOOKUP(U367,#REF!,#REF!)</f>
        <v>#NAME?</v>
      </c>
      <c r="W367" s="29">
        <v>4739</v>
      </c>
      <c r="X367" s="3" t="str">
        <f t="shared" si="56"/>
        <v/>
      </c>
      <c r="Y367" s="2" t="e">
        <f t="shared" si="74"/>
        <v>#REF!</v>
      </c>
      <c r="Z367" s="2" t="e">
        <f t="shared" si="75"/>
        <v>#REF!</v>
      </c>
      <c r="AA367" s="2" t="e">
        <f t="shared" si="76"/>
        <v>#REF!</v>
      </c>
      <c r="AB367" s="20" t="str">
        <f t="shared" si="77"/>
        <v xml:space="preserve">   Common Black-browed Albatross*</v>
      </c>
      <c r="AC367" s="2" t="e">
        <f t="array" ref="AC367">IF(K367="3_art",IF(AB367=_xludf.XLOOKUP(W367,#REF!,#REF!),"",_xludf.XLOOKUP(W367,#REF!,#REF!)),IF(K367="2_familj",IF(AB367=_xludf.XLOOKUP(W367,#REF!,#REF!),"",_xludf.XLOOKUP(W367,#REF!,#REF!)),""))</f>
        <v>#REF!</v>
      </c>
    </row>
    <row r="368" spans="1:29" ht="13.5" customHeight="1">
      <c r="A368" s="33"/>
      <c r="B368" s="33"/>
      <c r="C368" s="33"/>
      <c r="D368" s="34" t="s">
        <v>21</v>
      </c>
      <c r="E368" s="35" t="s">
        <v>1239</v>
      </c>
      <c r="F368" s="97" t="s">
        <v>1240</v>
      </c>
      <c r="G368" s="36" t="s">
        <v>1241</v>
      </c>
      <c r="H368" s="36"/>
      <c r="K368" s="29" t="e">
        <f t="shared" si="72"/>
        <v>#REF!</v>
      </c>
      <c r="L368" s="30">
        <v>1</v>
      </c>
      <c r="M368" s="19" t="e">
        <f>IF(K368="1_ordning",M366+1,M366)</f>
        <v>#REF!</v>
      </c>
      <c r="N368" s="29">
        <v>11</v>
      </c>
      <c r="O368" s="19" t="e">
        <f t="shared" si="55"/>
        <v>#REF!</v>
      </c>
      <c r="P368" s="30">
        <v>21</v>
      </c>
      <c r="Q368" s="19" t="str">
        <f>IF(LEN(E368)-LEN(SUBSTITUTE(E368," ",""))=1,LEFT(E368,FIND(" ",E368)-1),Q366)</f>
        <v>Thalassarche</v>
      </c>
      <c r="R368" s="19" t="e">
        <f>IF(Q368&lt;&gt;Q366,R366+1,R366)</f>
        <v>#REF!</v>
      </c>
      <c r="S368" s="30">
        <v>98</v>
      </c>
      <c r="T368" s="19" t="str">
        <f t="shared" si="73"/>
        <v>Hydrobatidae</v>
      </c>
      <c r="U368" s="29" t="s">
        <v>1239</v>
      </c>
      <c r="V368" s="19" t="e">
        <f t="array" aca="1" ref="V368" ca="1">_xludf.XLOOKUP(U368,#REF!,#REF!)</f>
        <v>#NAME?</v>
      </c>
      <c r="W368" s="29">
        <v>4782</v>
      </c>
      <c r="X368" s="3" t="str">
        <f t="shared" si="56"/>
        <v/>
      </c>
      <c r="Y368" s="2" t="e">
        <f t="shared" si="74"/>
        <v>#REF!</v>
      </c>
      <c r="Z368" s="20" t="e">
        <f t="shared" si="75"/>
        <v>#REF!</v>
      </c>
      <c r="AA368" s="2" t="e">
        <f t="shared" si="76"/>
        <v>#REF!</v>
      </c>
      <c r="AB368" s="20" t="str">
        <f t="shared" si="77"/>
        <v>Northern Storm Petrels</v>
      </c>
      <c r="AC368" s="2" t="e">
        <f t="array" ref="AC368">IF(K368="3_art",IF(AB368=_xludf.XLOOKUP(W368,#REF!,#REF!),"",_xludf.XLOOKUP(W368,#REF!,#REF!)),IF(K368="2_familj",IF(AB368=_xludf.XLOOKUP(W368,#REF!,#REF!),"",_xludf.XLOOKUP(W368,#REF!,#REF!)),""))</f>
        <v>#REF!</v>
      </c>
    </row>
    <row r="369" spans="1:29" ht="13.5" customHeight="1">
      <c r="A369" s="37"/>
      <c r="B369" s="37"/>
      <c r="C369" s="37"/>
      <c r="D369" s="48"/>
      <c r="E369" s="68" t="s">
        <v>1242</v>
      </c>
      <c r="F369" s="41" t="s">
        <v>1243</v>
      </c>
      <c r="G369" s="41" t="s">
        <v>1244</v>
      </c>
      <c r="H369" s="49"/>
      <c r="K369" s="29" t="e">
        <f t="shared" si="72"/>
        <v>#REF!</v>
      </c>
      <c r="L369" s="30">
        <v>1</v>
      </c>
      <c r="M369" s="19" t="e">
        <f t="shared" ref="M369:M375" si="84">IF(K369="1_ordning",M368+1,M368)</f>
        <v>#REF!</v>
      </c>
      <c r="N369" s="29">
        <v>11</v>
      </c>
      <c r="O369" s="19" t="e">
        <f t="shared" si="55"/>
        <v>#REF!</v>
      </c>
      <c r="P369" s="30">
        <v>21</v>
      </c>
      <c r="Q369" s="19" t="str">
        <f t="shared" ref="Q369:Q375" si="85">IF(LEN(E369)-LEN(SUBSTITUTE(E369," ",""))=1,LEFT(E369,FIND(" ",E369)-1),Q368)</f>
        <v>Hydrobates</v>
      </c>
      <c r="R369" s="19" t="e">
        <f t="shared" ref="R369:R375" si="86">IF(Q369&lt;&gt;Q368,R368+1,R368)</f>
        <v>#REF!</v>
      </c>
      <c r="S369" s="30">
        <v>99</v>
      </c>
      <c r="T369" s="19" t="str">
        <f t="shared" si="73"/>
        <v>Hydrobates pelagicus</v>
      </c>
      <c r="U369" s="29" t="s">
        <v>1242</v>
      </c>
      <c r="V369" s="19" t="e">
        <f t="array" aca="1" ref="V369" ca="1">_xludf.XLOOKUP(U369,#REF!,#REF!)</f>
        <v>#NAME?</v>
      </c>
      <c r="W369" s="29">
        <v>4784</v>
      </c>
      <c r="X369" s="3" t="str">
        <f t="shared" si="56"/>
        <v/>
      </c>
      <c r="Y369" s="2" t="e">
        <f t="shared" si="74"/>
        <v>#REF!</v>
      </c>
      <c r="Z369" s="2" t="e">
        <f t="shared" si="75"/>
        <v>#REF!</v>
      </c>
      <c r="AA369" s="2" t="e">
        <f t="shared" si="76"/>
        <v>#REF!</v>
      </c>
      <c r="AB369" s="20" t="str">
        <f t="shared" si="77"/>
        <v>European Storm Petrel</v>
      </c>
      <c r="AC369" s="2" t="e">
        <f t="array" ref="AC369">IF(K369="3_art",IF(AB369=_xludf.XLOOKUP(W369,#REF!,#REF!),"",_xludf.XLOOKUP(W369,#REF!,#REF!)),IF(K369="2_familj",IF(AB369=_xludf.XLOOKUP(W369,#REF!,#REF!),"",_xludf.XLOOKUP(W369,#REF!,#REF!)),""))</f>
        <v>#REF!</v>
      </c>
    </row>
    <row r="370" spans="1:29" ht="13.5" customHeight="1">
      <c r="A370" s="37"/>
      <c r="B370" s="38" t="s">
        <v>36</v>
      </c>
      <c r="C370" s="38" t="s">
        <v>55</v>
      </c>
      <c r="D370" s="51"/>
      <c r="E370" s="65" t="s">
        <v>1245</v>
      </c>
      <c r="F370" s="45" t="s">
        <v>1246</v>
      </c>
      <c r="G370" s="45" t="s">
        <v>1247</v>
      </c>
      <c r="H370" s="60"/>
      <c r="K370" s="29" t="e">
        <f t="shared" si="72"/>
        <v>#REF!</v>
      </c>
      <c r="L370" s="30">
        <v>1</v>
      </c>
      <c r="M370" s="19" t="e">
        <f t="shared" si="84"/>
        <v>#REF!</v>
      </c>
      <c r="N370" s="29">
        <v>11</v>
      </c>
      <c r="O370" s="19" t="e">
        <f t="shared" si="55"/>
        <v>#REF!</v>
      </c>
      <c r="P370" s="30">
        <v>21</v>
      </c>
      <c r="Q370" s="19" t="str">
        <f t="shared" si="85"/>
        <v>Hydrobates</v>
      </c>
      <c r="R370" s="19" t="e">
        <f t="shared" si="86"/>
        <v>#REF!</v>
      </c>
      <c r="S370" s="30">
        <v>99</v>
      </c>
      <c r="T370" s="19" t="str">
        <f t="shared" si="73"/>
        <v>Hydrobates pelagicus pelagicus</v>
      </c>
      <c r="U370" s="29" t="s">
        <v>1248</v>
      </c>
      <c r="V370" s="19" t="e">
        <f t="array" aca="1" ref="V370" ca="1">_xludf.XLOOKUP(U370,#REF!,#REF!)</f>
        <v>#NAME?</v>
      </c>
      <c r="W370" s="29">
        <v>4785</v>
      </c>
      <c r="X370" s="3" t="str">
        <f t="shared" si="56"/>
        <v/>
      </c>
      <c r="Y370" s="2" t="e">
        <f t="shared" si="74"/>
        <v>#REF!</v>
      </c>
      <c r="Z370" s="2" t="e">
        <f t="shared" si="75"/>
        <v>#REF!</v>
      </c>
      <c r="AA370" s="2" t="e">
        <f t="shared" si="76"/>
        <v>#REF!</v>
      </c>
      <c r="AB370" s="20" t="str">
        <f t="shared" si="77"/>
        <v xml:space="preserve">   British Storm Petrel</v>
      </c>
      <c r="AC370" s="2" t="e">
        <f t="array" ref="AC370">IF(K370="3_art",IF(AB370=_xludf.XLOOKUP(W370,#REF!,#REF!),"",_xludf.XLOOKUP(W370,#REF!,#REF!)),IF(K370="2_familj",IF(AB370=_xludf.XLOOKUP(W370,#REF!,#REF!),"",_xludf.XLOOKUP(W370,#REF!,#REF!)),""))</f>
        <v>#REF!</v>
      </c>
    </row>
    <row r="371" spans="1:29" ht="13.5" customHeight="1">
      <c r="A371" s="37"/>
      <c r="B371" s="37"/>
      <c r="C371" s="37"/>
      <c r="D371" s="48"/>
      <c r="E371" s="68" t="s">
        <v>1249</v>
      </c>
      <c r="F371" s="41" t="s">
        <v>1250</v>
      </c>
      <c r="G371" s="41" t="s">
        <v>1251</v>
      </c>
      <c r="H371" s="49"/>
      <c r="K371" s="29" t="e">
        <f t="shared" si="72"/>
        <v>#REF!</v>
      </c>
      <c r="L371" s="30">
        <v>1</v>
      </c>
      <c r="M371" s="19" t="e">
        <f t="shared" si="84"/>
        <v>#REF!</v>
      </c>
      <c r="N371" s="29">
        <v>11</v>
      </c>
      <c r="O371" s="19" t="e">
        <f t="shared" si="55"/>
        <v>#REF!</v>
      </c>
      <c r="P371" s="30">
        <v>21</v>
      </c>
      <c r="Q371" s="19" t="str">
        <f t="shared" si="85"/>
        <v>Hydrobates</v>
      </c>
      <c r="R371" s="19" t="e">
        <f t="shared" si="86"/>
        <v>#REF!</v>
      </c>
      <c r="S371" s="30">
        <v>99</v>
      </c>
      <c r="T371" s="19" t="str">
        <f t="shared" si="73"/>
        <v>Hydrobates leucorhous</v>
      </c>
      <c r="U371" s="29" t="s">
        <v>1249</v>
      </c>
      <c r="V371" s="19" t="e">
        <f t="array" aca="1" ref="V371" ca="1">_xludf.XLOOKUP(U371,#REF!,#REF!)</f>
        <v>#NAME?</v>
      </c>
      <c r="W371" s="29">
        <v>4807</v>
      </c>
      <c r="X371" s="3" t="str">
        <f t="shared" si="56"/>
        <v/>
      </c>
      <c r="Y371" s="2" t="e">
        <f t="shared" si="74"/>
        <v>#REF!</v>
      </c>
      <c r="Z371" s="2" t="e">
        <f t="shared" si="75"/>
        <v>#REF!</v>
      </c>
      <c r="AA371" s="2" t="e">
        <f t="shared" si="76"/>
        <v>#REF!</v>
      </c>
      <c r="AB371" s="20" t="str">
        <f t="shared" si="77"/>
        <v>Leach’s Storm Petrel</v>
      </c>
      <c r="AC371" s="2" t="e">
        <f t="array" ref="AC371">IF(K371="3_art",IF(AB371=_xludf.XLOOKUP(W371,#REF!,#REF!),"",_xludf.XLOOKUP(W371,#REF!,#REF!)),IF(K371="2_familj",IF(AB371=_xludf.XLOOKUP(W371,#REF!,#REF!),"",_xludf.XLOOKUP(W371,#REF!,#REF!)),""))</f>
        <v>#REF!</v>
      </c>
    </row>
    <row r="372" spans="1:29" ht="13.5" customHeight="1">
      <c r="A372" s="37"/>
      <c r="B372" s="38" t="s">
        <v>36</v>
      </c>
      <c r="C372" s="74" t="s">
        <v>55</v>
      </c>
      <c r="D372" s="51"/>
      <c r="E372" s="65" t="s">
        <v>1252</v>
      </c>
      <c r="F372" s="45" t="s">
        <v>1253</v>
      </c>
      <c r="G372" s="45" t="s">
        <v>1254</v>
      </c>
      <c r="H372" s="79"/>
      <c r="K372" s="29" t="e">
        <f t="shared" si="72"/>
        <v>#REF!</v>
      </c>
      <c r="L372" s="30">
        <v>1</v>
      </c>
      <c r="M372" s="19" t="e">
        <f t="shared" si="84"/>
        <v>#REF!</v>
      </c>
      <c r="N372" s="29">
        <v>11</v>
      </c>
      <c r="O372" s="19" t="e">
        <f t="shared" si="55"/>
        <v>#REF!</v>
      </c>
      <c r="P372" s="30">
        <v>21</v>
      </c>
      <c r="Q372" s="19" t="str">
        <f t="shared" si="85"/>
        <v>Hydrobates</v>
      </c>
      <c r="R372" s="19" t="e">
        <f t="shared" si="86"/>
        <v>#REF!</v>
      </c>
      <c r="S372" s="30">
        <v>99</v>
      </c>
      <c r="T372" s="19" t="str">
        <f t="shared" si="73"/>
        <v>Hydrobates leucorhous leucorhous</v>
      </c>
      <c r="U372" s="29" t="s">
        <v>1255</v>
      </c>
      <c r="V372" s="19" t="e">
        <f t="array" aca="1" ref="V372" ca="1">_xludf.XLOOKUP(U372,#REF!,#REF!)</f>
        <v>#NAME?</v>
      </c>
      <c r="W372" s="29">
        <v>4808</v>
      </c>
      <c r="X372" s="3" t="str">
        <f t="shared" si="56"/>
        <v/>
      </c>
      <c r="Y372" s="2" t="e">
        <f t="shared" si="74"/>
        <v>#REF!</v>
      </c>
      <c r="Z372" s="2" t="e">
        <f t="shared" si="75"/>
        <v>#REF!</v>
      </c>
      <c r="AA372" s="2" t="e">
        <f t="shared" si="76"/>
        <v>#REF!</v>
      </c>
      <c r="AB372" s="20" t="str">
        <f t="shared" si="77"/>
        <v xml:space="preserve">   Northern Leach’s Storm Petrel</v>
      </c>
      <c r="AC372" s="2" t="e">
        <f t="array" ref="AC372">IF(K372="3_art",IF(AB372=_xludf.XLOOKUP(W372,#REF!,#REF!),"",_xludf.XLOOKUP(W372,#REF!,#REF!)),IF(K372="2_familj",IF(AB372=_xludf.XLOOKUP(W372,#REF!,#REF!),"",_xludf.XLOOKUP(W372,#REF!,#REF!)),""))</f>
        <v>#REF!</v>
      </c>
    </row>
    <row r="373" spans="1:29" ht="13.5" customHeight="1">
      <c r="A373" s="33"/>
      <c r="B373" s="33"/>
      <c r="C373" s="33"/>
      <c r="D373" s="34" t="s">
        <v>21</v>
      </c>
      <c r="E373" s="35" t="s">
        <v>1256</v>
      </c>
      <c r="F373" s="36" t="s">
        <v>1257</v>
      </c>
      <c r="G373" s="36" t="s">
        <v>1258</v>
      </c>
      <c r="H373" s="36"/>
      <c r="K373" s="29" t="e">
        <f t="shared" si="72"/>
        <v>#REF!</v>
      </c>
      <c r="L373" s="30">
        <v>1</v>
      </c>
      <c r="M373" s="19" t="e">
        <f t="shared" si="84"/>
        <v>#REF!</v>
      </c>
      <c r="N373" s="29">
        <v>11</v>
      </c>
      <c r="O373" s="19" t="e">
        <f t="shared" si="55"/>
        <v>#REF!</v>
      </c>
      <c r="P373" s="30">
        <v>22</v>
      </c>
      <c r="Q373" s="19" t="str">
        <f t="shared" si="85"/>
        <v>Hydrobates</v>
      </c>
      <c r="R373" s="19" t="e">
        <f t="shared" si="86"/>
        <v>#REF!</v>
      </c>
      <c r="S373" s="30">
        <v>99</v>
      </c>
      <c r="T373" s="19" t="str">
        <f t="shared" si="73"/>
        <v>Procellariidae</v>
      </c>
      <c r="U373" s="29" t="s">
        <v>1256</v>
      </c>
      <c r="V373" s="19" t="e">
        <f t="array" aca="1" ref="V373" ca="1">_xludf.XLOOKUP(U373,#REF!,#REF!)</f>
        <v>#NAME?</v>
      </c>
      <c r="W373" s="29">
        <v>4810</v>
      </c>
      <c r="X373" s="3" t="str">
        <f t="shared" si="56"/>
        <v/>
      </c>
      <c r="Y373" s="2" t="e">
        <f t="shared" si="74"/>
        <v>#REF!</v>
      </c>
      <c r="Z373" s="20" t="e">
        <f t="shared" si="75"/>
        <v>#REF!</v>
      </c>
      <c r="AA373" s="2" t="e">
        <f t="shared" si="76"/>
        <v>#REF!</v>
      </c>
      <c r="AB373" s="20" t="str">
        <f t="shared" si="77"/>
        <v>Petrels, Shearwaters, and Diving Petrels</v>
      </c>
      <c r="AC373" s="2" t="e">
        <f t="array" ref="AC373">IF(K373="3_art",IF(AB373=_xludf.XLOOKUP(W373,#REF!,#REF!),"",_xludf.XLOOKUP(W373,#REF!,#REF!)),IF(K373="2_familj",IF(AB373=_xludf.XLOOKUP(W373,#REF!,#REF!),"",_xludf.XLOOKUP(W373,#REF!,#REF!)),""))</f>
        <v>#REF!</v>
      </c>
    </row>
    <row r="374" spans="1:29" ht="13.5" customHeight="1">
      <c r="A374" s="37"/>
      <c r="B374" s="37"/>
      <c r="C374" s="37"/>
      <c r="D374" s="48"/>
      <c r="E374" s="40" t="s">
        <v>1259</v>
      </c>
      <c r="F374" s="41" t="s">
        <v>1260</v>
      </c>
      <c r="G374" s="41" t="s">
        <v>1261</v>
      </c>
      <c r="H374" s="49"/>
      <c r="K374" s="29" t="e">
        <f t="shared" si="72"/>
        <v>#REF!</v>
      </c>
      <c r="L374" s="30">
        <v>1</v>
      </c>
      <c r="M374" s="19" t="e">
        <f t="shared" si="84"/>
        <v>#REF!</v>
      </c>
      <c r="N374" s="29">
        <v>11</v>
      </c>
      <c r="O374" s="19" t="e">
        <f t="shared" si="55"/>
        <v>#REF!</v>
      </c>
      <c r="P374" s="30">
        <v>22</v>
      </c>
      <c r="Q374" s="19" t="str">
        <f t="shared" si="85"/>
        <v>Fulmarus</v>
      </c>
      <c r="R374" s="19" t="e">
        <f t="shared" si="86"/>
        <v>#REF!</v>
      </c>
      <c r="S374" s="30">
        <v>100</v>
      </c>
      <c r="T374" s="19" t="str">
        <f t="shared" si="73"/>
        <v>Fulmarus glacialis</v>
      </c>
      <c r="U374" s="29" t="s">
        <v>1259</v>
      </c>
      <c r="V374" s="19" t="e">
        <f t="array" aca="1" ref="V374" ca="1">_xludf.XLOOKUP(U374,#REF!,#REF!)</f>
        <v>#NAME?</v>
      </c>
      <c r="W374" s="29">
        <v>4826</v>
      </c>
      <c r="X374" s="3" t="str">
        <f t="shared" si="56"/>
        <v/>
      </c>
      <c r="Y374" s="2" t="e">
        <f t="shared" si="74"/>
        <v>#REF!</v>
      </c>
      <c r="Z374" s="2" t="e">
        <f t="shared" si="75"/>
        <v>#REF!</v>
      </c>
      <c r="AA374" s="2" t="e">
        <f t="shared" si="76"/>
        <v>#REF!</v>
      </c>
      <c r="AB374" s="20" t="str">
        <f t="shared" si="77"/>
        <v>Northern Fulmar</v>
      </c>
      <c r="AC374" s="2" t="e">
        <f t="array" ref="AC374">IF(K374="3_art",IF(AB374=_xludf.XLOOKUP(W374,#REF!,#REF!),"",_xludf.XLOOKUP(W374,#REF!,#REF!)),IF(K374="2_familj",IF(AB374=_xludf.XLOOKUP(W374,#REF!,#REF!),"",_xludf.XLOOKUP(W374,#REF!,#REF!)),""))</f>
        <v>#REF!</v>
      </c>
    </row>
    <row r="375" spans="1:29" ht="13.5" customHeight="1">
      <c r="A375" s="37"/>
      <c r="B375" s="38" t="s">
        <v>36</v>
      </c>
      <c r="C375" s="38" t="s">
        <v>55</v>
      </c>
      <c r="D375" s="51"/>
      <c r="E375" s="44" t="s">
        <v>1262</v>
      </c>
      <c r="F375" s="45" t="s">
        <v>1263</v>
      </c>
      <c r="G375" s="98" t="s">
        <v>1264</v>
      </c>
      <c r="H375" s="60"/>
      <c r="K375" s="29" t="e">
        <f t="shared" si="72"/>
        <v>#REF!</v>
      </c>
      <c r="L375" s="30">
        <v>1</v>
      </c>
      <c r="M375" s="19" t="e">
        <f t="shared" si="84"/>
        <v>#REF!</v>
      </c>
      <c r="N375" s="29">
        <v>11</v>
      </c>
      <c r="O375" s="19" t="e">
        <f t="shared" si="55"/>
        <v>#REF!</v>
      </c>
      <c r="P375" s="30">
        <v>22</v>
      </c>
      <c r="Q375" s="19" t="str">
        <f t="shared" si="85"/>
        <v>Fulmarus</v>
      </c>
      <c r="R375" s="19" t="e">
        <f t="shared" si="86"/>
        <v>#REF!</v>
      </c>
      <c r="S375" s="30">
        <v>100</v>
      </c>
      <c r="T375" s="19" t="str">
        <f t="shared" si="73"/>
        <v>Fulmarus glacialis auduboni</v>
      </c>
      <c r="U375" s="29" t="s">
        <v>1265</v>
      </c>
      <c r="V375" s="19" t="e">
        <f t="array" aca="1" ref="V375" ca="1">_xludf.XLOOKUP(U375,#REF!,#REF!)</f>
        <v>#NAME?</v>
      </c>
      <c r="W375" s="29">
        <v>4828</v>
      </c>
      <c r="X375" s="3" t="str">
        <f t="shared" si="56"/>
        <v/>
      </c>
      <c r="Y375" s="2" t="e">
        <f t="shared" si="74"/>
        <v>#REF!</v>
      </c>
      <c r="Z375" s="2" t="e">
        <f t="shared" si="75"/>
        <v>#REF!</v>
      </c>
      <c r="AA375" s="2" t="e">
        <f t="shared" si="76"/>
        <v>#REF!</v>
      </c>
      <c r="AB375" s="20" t="str">
        <f t="shared" si="77"/>
        <v xml:space="preserve">   Atlantic Northern Fulmar*</v>
      </c>
      <c r="AC375" s="2" t="e">
        <f t="array" ref="AC375">IF(K375="3_art",IF(AB375=_xludf.XLOOKUP(W375,#REF!,#REF!),"",_xludf.XLOOKUP(W375,#REF!,#REF!)),IF(K375="2_familj",IF(AB375=_xludf.XLOOKUP(W375,#REF!,#REF!),"",_xludf.XLOOKUP(W375,#REF!,#REF!)),""))</f>
        <v>#REF!</v>
      </c>
    </row>
    <row r="376" spans="1:29" ht="13.5" customHeight="1">
      <c r="A376" s="38" t="s">
        <v>84</v>
      </c>
      <c r="B376" s="38" t="s">
        <v>36</v>
      </c>
      <c r="C376" s="38" t="s">
        <v>31</v>
      </c>
      <c r="D376" s="48">
        <v>1</v>
      </c>
      <c r="E376" s="99" t="s">
        <v>1266</v>
      </c>
      <c r="F376" s="55" t="s">
        <v>1267</v>
      </c>
      <c r="G376" s="82" t="s">
        <v>1268</v>
      </c>
      <c r="H376" s="80" t="s">
        <v>1269</v>
      </c>
      <c r="K376" s="29" t="e">
        <f t="shared" si="72"/>
        <v>#REF!</v>
      </c>
      <c r="L376" s="30">
        <v>1</v>
      </c>
      <c r="M376" s="19" t="e">
        <f>IF(K376="1_ordning",M377+1,M377)</f>
        <v>#REF!</v>
      </c>
      <c r="N376" s="29">
        <v>11</v>
      </c>
      <c r="O376" s="19" t="e">
        <f t="shared" si="55"/>
        <v>#REF!</v>
      </c>
      <c r="P376" s="30">
        <v>22</v>
      </c>
      <c r="Q376" s="19" t="str">
        <f>IF(LEN(E376)-LEN(SUBSTITUTE(E376," ",""))=1,LEFT(E376,FIND(" ",E376)-1),Q377)</f>
        <v>Calonectris</v>
      </c>
      <c r="R376" s="19" t="e">
        <f>IF(Q376&lt;&gt;Q377,R377+1,R377)</f>
        <v>#REF!</v>
      </c>
      <c r="S376" s="30">
        <v>101</v>
      </c>
      <c r="T376" s="19" t="str">
        <f t="shared" si="73"/>
        <v>Calonectris diomedea</v>
      </c>
      <c r="U376" s="29" t="s">
        <v>1266</v>
      </c>
      <c r="V376" s="19" t="e">
        <f t="array" aca="1" ref="V376" ca="1">_xludf.XLOOKUP(U376,#REF!,#REF!)</f>
        <v>#NAME?</v>
      </c>
      <c r="W376" s="29">
        <v>4850</v>
      </c>
      <c r="X376" s="3" t="str">
        <f t="shared" si="56"/>
        <v/>
      </c>
      <c r="Y376" s="100" t="e">
        <f t="shared" si="74"/>
        <v>#REF!</v>
      </c>
      <c r="Z376" s="2" t="e">
        <f t="shared" si="75"/>
        <v>#REF!</v>
      </c>
      <c r="AA376" s="2" t="e">
        <f t="shared" si="76"/>
        <v>#REF!</v>
      </c>
      <c r="AB376" s="20" t="str">
        <f t="shared" si="77"/>
        <v>Scopoli’s Shearwater</v>
      </c>
      <c r="AC376" s="2" t="e">
        <f t="array" ref="AC376">IF(K376="3_art",IF(AB376=_xludf.XLOOKUP(W376,#REF!,#REF!),"",_xludf.XLOOKUP(W376,#REF!,#REF!)),IF(K376="2_familj",IF(AB376=_xludf.XLOOKUP(W376,#REF!,#REF!),"",_xludf.XLOOKUP(W376,#REF!,#REF!)),""))</f>
        <v>#REF!</v>
      </c>
    </row>
    <row r="377" spans="1:29" ht="13.5" customHeight="1">
      <c r="A377" s="38" t="s">
        <v>84</v>
      </c>
      <c r="B377" s="38" t="s">
        <v>36</v>
      </c>
      <c r="C377" s="38" t="s">
        <v>31</v>
      </c>
      <c r="D377" s="66" t="s">
        <v>377</v>
      </c>
      <c r="E377" s="68" t="s">
        <v>1270</v>
      </c>
      <c r="F377" s="41" t="s">
        <v>1271</v>
      </c>
      <c r="G377" s="41" t="s">
        <v>1272</v>
      </c>
      <c r="H377" s="41" t="s">
        <v>1269</v>
      </c>
      <c r="K377" s="29" t="e">
        <f t="shared" si="72"/>
        <v>#REF!</v>
      </c>
      <c r="L377" s="30">
        <v>1</v>
      </c>
      <c r="M377" s="19" t="e">
        <f>IF(K377="1_ordning",M375+1,M375)</f>
        <v>#REF!</v>
      </c>
      <c r="N377" s="29">
        <v>11</v>
      </c>
      <c r="O377" s="19" t="e">
        <f t="shared" si="55"/>
        <v>#REF!</v>
      </c>
      <c r="P377" s="30">
        <v>22</v>
      </c>
      <c r="Q377" s="19" t="str">
        <f>IF(LEN(E377)-LEN(SUBSTITUTE(E377," ",""))=1,LEFT(E377,FIND(" ",E377)-1),Q375)</f>
        <v>Calonectris</v>
      </c>
      <c r="R377" s="19" t="e">
        <f>IF(Q377&lt;&gt;Q375,R375+1,R375)</f>
        <v>#REF!</v>
      </c>
      <c r="S377" s="30">
        <v>101</v>
      </c>
      <c r="T377" s="19" t="str">
        <f t="shared" si="73"/>
        <v>Calonectris borealis</v>
      </c>
      <c r="U377" s="29" t="s">
        <v>1270</v>
      </c>
      <c r="V377" s="19" t="e">
        <f t="array" aca="1" ref="V377" ca="1">_xludf.XLOOKUP(U377,#REF!,#REF!)</f>
        <v>#NAME?</v>
      </c>
      <c r="W377" s="78">
        <v>4851</v>
      </c>
      <c r="X377" s="3" t="str">
        <f t="shared" si="56"/>
        <v/>
      </c>
      <c r="Y377" s="2" t="e">
        <f t="shared" si="74"/>
        <v>#REF!</v>
      </c>
      <c r="Z377" s="2" t="e">
        <f t="shared" si="75"/>
        <v>#REF!</v>
      </c>
      <c r="AA377" s="2" t="e">
        <f t="shared" si="76"/>
        <v>#REF!</v>
      </c>
      <c r="AB377" s="20" t="str">
        <f t="shared" si="77"/>
        <v>Cory’s Shearwater</v>
      </c>
      <c r="AC377" s="2" t="e">
        <f t="array" ref="AC377">IF(K377="3_art",IF(AB377=_xludf.XLOOKUP(W377,#REF!,#REF!),"",_xludf.XLOOKUP(W377,#REF!,#REF!)),IF(K377="2_familj",IF(AB377=_xludf.XLOOKUP(W377,#REF!,#REF!),"",_xludf.XLOOKUP(W377,#REF!,#REF!)),""))</f>
        <v>#REF!</v>
      </c>
    </row>
    <row r="378" spans="1:29" ht="13.5" customHeight="1">
      <c r="A378" s="37"/>
      <c r="B378" s="38" t="s">
        <v>36</v>
      </c>
      <c r="C378" s="38" t="s">
        <v>55</v>
      </c>
      <c r="D378" s="48"/>
      <c r="E378" s="68" t="s">
        <v>1273</v>
      </c>
      <c r="F378" s="41" t="s">
        <v>1274</v>
      </c>
      <c r="G378" s="41" t="s">
        <v>1275</v>
      </c>
      <c r="H378" s="49"/>
      <c r="K378" s="29" t="e">
        <f t="shared" si="72"/>
        <v>#REF!</v>
      </c>
      <c r="L378" s="30">
        <v>1</v>
      </c>
      <c r="M378" s="19" t="e">
        <f>IF(K378="1_ordning",M379+1,M379)</f>
        <v>#REF!</v>
      </c>
      <c r="N378" s="29">
        <v>11</v>
      </c>
      <c r="O378" s="19" t="e">
        <f t="shared" si="55"/>
        <v>#REF!</v>
      </c>
      <c r="P378" s="30">
        <v>22</v>
      </c>
      <c r="Q378" s="19" t="str">
        <f>IF(LEN(E378)-LEN(SUBSTITUTE(E378," ",""))=1,LEFT(E378,FIND(" ",E378)-1),Q379)</f>
        <v>Ardenna</v>
      </c>
      <c r="R378" s="19" t="e">
        <f>IF(Q378&lt;&gt;Q379,R379+1,R379)</f>
        <v>#REF!</v>
      </c>
      <c r="S378" s="30">
        <v>102</v>
      </c>
      <c r="T378" s="19" t="str">
        <f t="shared" si="73"/>
        <v>Ardenna grisea</v>
      </c>
      <c r="U378" s="29" t="s">
        <v>1273</v>
      </c>
      <c r="V378" s="19" t="e">
        <f t="array" aca="1" ref="V378" ca="1">_xludf.XLOOKUP(U378,#REF!,#REF!)</f>
        <v>#NAME?</v>
      </c>
      <c r="W378" s="29">
        <v>4856</v>
      </c>
      <c r="X378" s="3" t="str">
        <f t="shared" si="56"/>
        <v/>
      </c>
      <c r="Y378" s="2" t="e">
        <f t="shared" si="74"/>
        <v>#REF!</v>
      </c>
      <c r="Z378" s="2" t="e">
        <f t="shared" si="75"/>
        <v>#REF!</v>
      </c>
      <c r="AA378" s="2" t="e">
        <f t="shared" si="76"/>
        <v>#REF!</v>
      </c>
      <c r="AB378" s="20" t="str">
        <f t="shared" si="77"/>
        <v>Sooty Shearwater</v>
      </c>
      <c r="AC378" s="2" t="e">
        <f t="array" ref="AC378">IF(K378="3_art",IF(AB378=_xludf.XLOOKUP(W378,#REF!,#REF!),"",_xludf.XLOOKUP(W378,#REF!,#REF!)),IF(K378="2_familj",IF(AB378=_xludf.XLOOKUP(W378,#REF!,#REF!),"",_xludf.XLOOKUP(W378,#REF!,#REF!)),""))</f>
        <v>#REF!</v>
      </c>
    </row>
    <row r="379" spans="1:29" ht="13.5" customHeight="1">
      <c r="A379" s="38" t="s">
        <v>84</v>
      </c>
      <c r="B379" s="38" t="s">
        <v>36</v>
      </c>
      <c r="C379" s="38" t="s">
        <v>31</v>
      </c>
      <c r="D379" s="66" t="s">
        <v>237</v>
      </c>
      <c r="E379" s="68" t="s">
        <v>1276</v>
      </c>
      <c r="F379" s="41" t="s">
        <v>1277</v>
      </c>
      <c r="G379" s="41" t="s">
        <v>1278</v>
      </c>
      <c r="H379" s="49"/>
      <c r="K379" s="29" t="e">
        <f t="shared" si="72"/>
        <v>#REF!</v>
      </c>
      <c r="L379" s="30">
        <v>1</v>
      </c>
      <c r="M379" s="19" t="e">
        <f>IF(K379="1_ordning",M376+1,M376)</f>
        <v>#REF!</v>
      </c>
      <c r="N379" s="29">
        <v>11</v>
      </c>
      <c r="O379" s="19" t="e">
        <f t="shared" si="55"/>
        <v>#REF!</v>
      </c>
      <c r="P379" s="30">
        <v>22</v>
      </c>
      <c r="Q379" s="19" t="str">
        <f>IF(LEN(E379)-LEN(SUBSTITUTE(E379," ",""))=1,LEFT(E379,FIND(" ",E379)-1),Q376)</f>
        <v>Ardenna</v>
      </c>
      <c r="R379" s="19" t="e">
        <f>IF(Q379&lt;&gt;Q376,R376+1,R376)</f>
        <v>#REF!</v>
      </c>
      <c r="S379" s="30">
        <v>102</v>
      </c>
      <c r="T379" s="19" t="str">
        <f t="shared" si="73"/>
        <v>Ardenna gravis</v>
      </c>
      <c r="U379" s="29" t="s">
        <v>1276</v>
      </c>
      <c r="V379" s="19" t="e">
        <f t="array" aca="1" ref="V379" ca="1">_xludf.XLOOKUP(U379,#REF!,#REF!)</f>
        <v>#NAME?</v>
      </c>
      <c r="W379" s="29">
        <v>4857</v>
      </c>
      <c r="X379" s="3" t="str">
        <f t="shared" si="56"/>
        <v/>
      </c>
      <c r="Y379" s="100" t="e">
        <f t="shared" si="74"/>
        <v>#REF!</v>
      </c>
      <c r="Z379" s="2" t="e">
        <f t="shared" si="75"/>
        <v>#REF!</v>
      </c>
      <c r="AA379" s="2" t="e">
        <f t="shared" si="76"/>
        <v>#REF!</v>
      </c>
      <c r="AB379" s="20" t="str">
        <f t="shared" si="77"/>
        <v>Great Shearwater</v>
      </c>
      <c r="AC379" s="2" t="e">
        <f t="array" ref="AC379">IF(K379="3_art",IF(AB379=_xludf.XLOOKUP(W379,#REF!,#REF!),"",_xludf.XLOOKUP(W379,#REF!,#REF!)),IF(K379="2_familj",IF(AB379=_xludf.XLOOKUP(W379,#REF!,#REF!),"",_xludf.XLOOKUP(W379,#REF!,#REF!)),""))</f>
        <v>#REF!</v>
      </c>
    </row>
    <row r="380" spans="1:29" ht="13.5" customHeight="1">
      <c r="A380" s="37"/>
      <c r="B380" s="37"/>
      <c r="C380" s="37"/>
      <c r="D380" s="48"/>
      <c r="E380" s="40" t="s">
        <v>1279</v>
      </c>
      <c r="F380" s="41" t="s">
        <v>1280</v>
      </c>
      <c r="G380" s="41" t="s">
        <v>1281</v>
      </c>
      <c r="H380" s="49"/>
      <c r="K380" s="29" t="e">
        <f t="shared" si="72"/>
        <v>#REF!</v>
      </c>
      <c r="L380" s="30">
        <v>1</v>
      </c>
      <c r="M380" s="19" t="e">
        <f>IF(K380="1_ordning",M378+1,M378)</f>
        <v>#REF!</v>
      </c>
      <c r="N380" s="29">
        <v>11</v>
      </c>
      <c r="O380" s="19" t="e">
        <f t="shared" si="55"/>
        <v>#REF!</v>
      </c>
      <c r="P380" s="30">
        <v>22</v>
      </c>
      <c r="Q380" s="19" t="str">
        <f>IF(LEN(E380)-LEN(SUBSTITUTE(E380," ",""))=1,LEFT(E380,FIND(" ",E380)-1),Q378)</f>
        <v>Puffinus</v>
      </c>
      <c r="R380" s="19" t="e">
        <f>IF(Q380&lt;&gt;Q378,R378+1,R378)</f>
        <v>#REF!</v>
      </c>
      <c r="S380" s="30">
        <v>103</v>
      </c>
      <c r="T380" s="19" t="str">
        <f t="shared" si="73"/>
        <v>Puffinus puffinus</v>
      </c>
      <c r="U380" s="29" t="s">
        <v>1279</v>
      </c>
      <c r="V380" s="19" t="e">
        <f t="array" aca="1" ref="V380" ca="1">_xludf.XLOOKUP(U380,#REF!,#REF!)</f>
        <v>#NAME?</v>
      </c>
      <c r="W380" s="29">
        <v>4865</v>
      </c>
      <c r="X380" s="3" t="str">
        <f t="shared" si="56"/>
        <v/>
      </c>
      <c r="Y380" s="2" t="e">
        <f t="shared" si="74"/>
        <v>#REF!</v>
      </c>
      <c r="Z380" s="2" t="e">
        <f t="shared" si="75"/>
        <v>#REF!</v>
      </c>
      <c r="AA380" s="2" t="e">
        <f t="shared" si="76"/>
        <v>#REF!</v>
      </c>
      <c r="AB380" s="20" t="str">
        <f t="shared" si="77"/>
        <v>Manx Shearwater</v>
      </c>
      <c r="AC380" s="2" t="e">
        <f t="array" ref="AC380">IF(K380="3_art",IF(AB380=_xludf.XLOOKUP(W380,#REF!,#REF!),"",_xludf.XLOOKUP(W380,#REF!,#REF!)),IF(K380="2_familj",IF(AB380=_xludf.XLOOKUP(W380,#REF!,#REF!),"",_xludf.XLOOKUP(W380,#REF!,#REF!)),""))</f>
        <v>#REF!</v>
      </c>
    </row>
    <row r="381" spans="1:29" ht="13.5" customHeight="1">
      <c r="A381" s="37"/>
      <c r="B381" s="38" t="s">
        <v>36</v>
      </c>
      <c r="C381" s="38" t="s">
        <v>55</v>
      </c>
      <c r="D381" s="51"/>
      <c r="E381" s="44" t="s">
        <v>1282</v>
      </c>
      <c r="F381" s="45" t="s">
        <v>1283</v>
      </c>
      <c r="G381" s="45" t="s">
        <v>1284</v>
      </c>
      <c r="H381" s="60"/>
      <c r="K381" s="29" t="e">
        <f t="shared" si="72"/>
        <v>#REF!</v>
      </c>
      <c r="L381" s="30">
        <v>1</v>
      </c>
      <c r="M381" s="19" t="e">
        <f t="shared" ref="M381:M397" si="87">IF(K381="1_ordning",M380+1,M380)</f>
        <v>#REF!</v>
      </c>
      <c r="N381" s="29">
        <v>11</v>
      </c>
      <c r="O381" s="19" t="e">
        <f t="shared" si="55"/>
        <v>#REF!</v>
      </c>
      <c r="P381" s="30">
        <v>22</v>
      </c>
      <c r="Q381" s="19" t="str">
        <f t="shared" ref="Q381:Q397" si="88">IF(LEN(E381)-LEN(SUBSTITUTE(E381," ",""))=1,LEFT(E381,FIND(" ",E381)-1),Q380)</f>
        <v>Puffinus</v>
      </c>
      <c r="R381" s="19" t="e">
        <f t="shared" ref="R381:R397" si="89">IF(Q381&lt;&gt;Q380,R380+1,R380)</f>
        <v>#REF!</v>
      </c>
      <c r="S381" s="30">
        <v>103</v>
      </c>
      <c r="T381" s="19" t="str">
        <f t="shared" si="73"/>
        <v>Puffinus puffinus puffinus</v>
      </c>
      <c r="U381" s="29" t="s">
        <v>1285</v>
      </c>
      <c r="V381" s="19" t="e">
        <f t="array" aca="1" ref="V381" ca="1">_xludf.XLOOKUP(U381,#REF!,#REF!)</f>
        <v>#NAME?</v>
      </c>
      <c r="W381" s="29">
        <v>4866</v>
      </c>
      <c r="X381" s="3" t="str">
        <f t="shared" si="56"/>
        <v/>
      </c>
      <c r="Y381" s="2" t="e">
        <f t="shared" si="74"/>
        <v>#REF!</v>
      </c>
      <c r="Z381" s="2" t="e">
        <f t="shared" si="75"/>
        <v>#REF!</v>
      </c>
      <c r="AA381" s="2" t="e">
        <f t="shared" si="76"/>
        <v>#REF!</v>
      </c>
      <c r="AB381" s="20" t="str">
        <f t="shared" si="77"/>
        <v xml:space="preserve">   Common Manx Shearwater*</v>
      </c>
      <c r="AC381" s="2" t="e">
        <f t="array" ref="AC381">IF(K381="3_art",IF(AB381=_xludf.XLOOKUP(W381,#REF!,#REF!),"",_xludf.XLOOKUP(W381,#REF!,#REF!)),IF(K381="2_familj",IF(AB381=_xludf.XLOOKUP(W381,#REF!,#REF!),"",_xludf.XLOOKUP(W381,#REF!,#REF!)),""))</f>
        <v>#REF!</v>
      </c>
    </row>
    <row r="382" spans="1:29" ht="13.5" customHeight="1">
      <c r="A382" s="38" t="s">
        <v>84</v>
      </c>
      <c r="B382" s="37"/>
      <c r="C382" s="37"/>
      <c r="D382" s="48">
        <v>42</v>
      </c>
      <c r="E382" s="101" t="s">
        <v>1286</v>
      </c>
      <c r="F382" s="102" t="s">
        <v>1287</v>
      </c>
      <c r="G382" s="102" t="s">
        <v>1288</v>
      </c>
      <c r="H382" s="41"/>
      <c r="K382" s="29" t="e">
        <f t="shared" si="72"/>
        <v>#REF!</v>
      </c>
      <c r="L382" s="30">
        <v>1</v>
      </c>
      <c r="M382" s="19" t="e">
        <f t="shared" si="87"/>
        <v>#REF!</v>
      </c>
      <c r="N382" s="29">
        <v>11</v>
      </c>
      <c r="O382" s="19" t="e">
        <f t="shared" si="55"/>
        <v>#REF!</v>
      </c>
      <c r="P382" s="30">
        <v>22</v>
      </c>
      <c r="Q382" s="19" t="str">
        <f t="shared" si="88"/>
        <v>Puffinus</v>
      </c>
      <c r="R382" s="19" t="e">
        <f t="shared" si="89"/>
        <v>#REF!</v>
      </c>
      <c r="S382" s="30">
        <v>103</v>
      </c>
      <c r="T382" s="19" t="str">
        <f t="shared" si="73"/>
        <v>Puffinus yelkouan</v>
      </c>
      <c r="U382" s="29" t="s">
        <v>1286</v>
      </c>
      <c r="V382" s="19" t="e">
        <f t="array" aca="1" ref="V382" ca="1">_xludf.XLOOKUP(U382,#REF!,#REF!)</f>
        <v>#NAME?</v>
      </c>
      <c r="W382" s="29">
        <v>4868</v>
      </c>
      <c r="X382" s="3" t="str">
        <f t="shared" si="56"/>
        <v/>
      </c>
      <c r="Y382" s="2" t="e">
        <f t="shared" si="74"/>
        <v>#REF!</v>
      </c>
      <c r="Z382" s="2" t="e">
        <f t="shared" si="75"/>
        <v>#REF!</v>
      </c>
      <c r="AA382" s="2" t="e">
        <f t="shared" si="76"/>
        <v>#REF!</v>
      </c>
      <c r="AB382" s="20" t="str">
        <f t="shared" si="77"/>
        <v>Mediterranean Shearwater</v>
      </c>
      <c r="AC382" s="2" t="e">
        <f t="array" ref="AC382">IF(K382="3_art",IF(AB382=_xludf.XLOOKUP(W382,#REF!,#REF!),"",_xludf.XLOOKUP(W382,#REF!,#REF!)),IF(K382="2_familj",IF(AB382=_xludf.XLOOKUP(W382,#REF!,#REF!),"",_xludf.XLOOKUP(W382,#REF!,#REF!)),""))</f>
        <v>#REF!</v>
      </c>
    </row>
    <row r="383" spans="1:29" ht="13.5" customHeight="1">
      <c r="A383" s="37"/>
      <c r="B383" s="38" t="s">
        <v>36</v>
      </c>
      <c r="C383" s="74" t="s">
        <v>31</v>
      </c>
      <c r="D383" s="51">
        <v>41</v>
      </c>
      <c r="E383" s="44" t="s">
        <v>1289</v>
      </c>
      <c r="F383" s="45" t="s">
        <v>1290</v>
      </c>
      <c r="G383" s="45" t="s">
        <v>1291</v>
      </c>
      <c r="H383" s="60"/>
      <c r="K383" s="29" t="e">
        <f t="shared" si="72"/>
        <v>#REF!</v>
      </c>
      <c r="L383" s="30">
        <v>1</v>
      </c>
      <c r="M383" s="19" t="e">
        <f t="shared" si="87"/>
        <v>#REF!</v>
      </c>
      <c r="N383" s="29">
        <v>11</v>
      </c>
      <c r="O383" s="19" t="e">
        <f t="shared" si="55"/>
        <v>#REF!</v>
      </c>
      <c r="P383" s="30">
        <v>22</v>
      </c>
      <c r="Q383" s="19" t="str">
        <f t="shared" si="88"/>
        <v>Puffinus</v>
      </c>
      <c r="R383" s="19" t="e">
        <f t="shared" si="89"/>
        <v>#REF!</v>
      </c>
      <c r="S383" s="30">
        <v>103</v>
      </c>
      <c r="T383" s="19" t="str">
        <f t="shared" si="73"/>
        <v>Puffinus yelkouan mauretanicus</v>
      </c>
      <c r="U383" s="29" t="s">
        <v>1292</v>
      </c>
      <c r="V383" s="19" t="e">
        <f t="array" aca="1" ref="V383" ca="1">_xludf.XLOOKUP(U383,#REF!,#REF!)</f>
        <v>#NAME?</v>
      </c>
      <c r="W383" s="29">
        <v>4870</v>
      </c>
      <c r="X383" s="3" t="str">
        <f t="shared" si="56"/>
        <v/>
      </c>
      <c r="Y383" s="2" t="e">
        <f t="shared" si="74"/>
        <v>#REF!</v>
      </c>
      <c r="Z383" s="2" t="e">
        <f t="shared" si="75"/>
        <v>#REF!</v>
      </c>
      <c r="AA383" s="2" t="e">
        <f t="shared" si="76"/>
        <v>#REF!</v>
      </c>
      <c r="AB383" s="20" t="str">
        <f t="shared" si="77"/>
        <v xml:space="preserve">   Balearic Shearwater</v>
      </c>
      <c r="AC383" s="2" t="e">
        <f t="array" ref="AC383">IF(K383="3_art",IF(AB383=_xludf.XLOOKUP(W383,#REF!,#REF!),"",_xludf.XLOOKUP(W383,#REF!,#REF!)),IF(K383="2_familj",IF(AB383=_xludf.XLOOKUP(W383,#REF!,#REF!),"",_xludf.XLOOKUP(W383,#REF!,#REF!)),""))</f>
        <v>#REF!</v>
      </c>
    </row>
    <row r="384" spans="1:29" ht="42">
      <c r="A384" s="103" t="s">
        <v>84</v>
      </c>
      <c r="B384" s="103" t="s">
        <v>36</v>
      </c>
      <c r="C384" s="103" t="s">
        <v>31</v>
      </c>
      <c r="D384" s="104" t="s">
        <v>460</v>
      </c>
      <c r="E384" s="105" t="s">
        <v>1293</v>
      </c>
      <c r="F384" s="106" t="s">
        <v>1294</v>
      </c>
      <c r="G384" s="106" t="s">
        <v>1295</v>
      </c>
      <c r="H384" s="107" t="s">
        <v>1296</v>
      </c>
      <c r="K384" s="108" t="s">
        <v>1297</v>
      </c>
      <c r="L384" s="30">
        <v>1</v>
      </c>
      <c r="M384" s="19" t="e">
        <f t="shared" si="87"/>
        <v>#REF!</v>
      </c>
      <c r="N384" s="29">
        <v>11</v>
      </c>
      <c r="O384" s="19" t="e">
        <f t="shared" si="55"/>
        <v>#REF!</v>
      </c>
      <c r="P384" s="30">
        <v>22</v>
      </c>
      <c r="Q384" s="19" t="str">
        <f t="shared" si="88"/>
        <v>Puffinus</v>
      </c>
      <c r="R384" s="19" t="e">
        <f t="shared" si="89"/>
        <v>#REF!</v>
      </c>
      <c r="S384" s="30">
        <v>103</v>
      </c>
      <c r="T384" s="19" t="str">
        <f t="shared" si="73"/>
        <v>Pterodroma madeira / feae / deserta</v>
      </c>
      <c r="U384" s="29" t="s">
        <v>1293</v>
      </c>
      <c r="V384" s="19" t="e">
        <f t="array" aca="1" ref="V384" ca="1">_xludf.XLOOKUP(U384,#REF!,#REF!)</f>
        <v>#NAME?</v>
      </c>
      <c r="W384" s="109" t="s">
        <v>1298</v>
      </c>
      <c r="X384" s="3" t="str">
        <f t="shared" si="56"/>
        <v/>
      </c>
      <c r="Y384" s="2" t="str">
        <f t="shared" si="74"/>
        <v>Pterodroma madeira / feae / deserta</v>
      </c>
      <c r="Z384" s="2" t="e">
        <f t="shared" si="75"/>
        <v>#REF!</v>
      </c>
      <c r="AA384" s="2" t="e">
        <f t="shared" si="76"/>
        <v>#REF!</v>
      </c>
      <c r="AB384" s="20" t="str">
        <f t="shared" si="77"/>
        <v>Zino’s Petrel / Cape Verde Petrel / Desertas Petrel</v>
      </c>
      <c r="AC384" s="2" t="e">
        <f t="array" aca="1" ref="AC384" ca="1">IF(K384="3_art",IF(AB384=_xludf.XLOOKUP(W384,#REF!,#REF!),"",_xludf.XLOOKUP(W384,#REF!,#REF!)),IF(K384="2_familj",IF(AB384=_xludf.XLOOKUP(W384,#REF!,#REF!),"",_xludf.XLOOKUP(W384,#REF!,#REF!)),""))</f>
        <v>#NAME?</v>
      </c>
    </row>
    <row r="385" spans="1:29" ht="21" customHeight="1">
      <c r="A385" s="22"/>
      <c r="B385" s="22"/>
      <c r="C385" s="22"/>
      <c r="D385" s="24" t="s">
        <v>21</v>
      </c>
      <c r="E385" s="25" t="s">
        <v>1299</v>
      </c>
      <c r="F385" s="26" t="s">
        <v>1300</v>
      </c>
      <c r="G385" s="27"/>
      <c r="H385" s="27"/>
      <c r="I385" s="28"/>
      <c r="J385" s="28"/>
      <c r="K385" s="29" t="e">
        <f t="shared" ref="K385:K566" si="90">IF(#REF!="Ordning","1_ordning",IF(#REF!="Familj","2_familj",IF(LEN(E385)-LEN(SUBSTITUTE(E385," ",""))=1,"3_art",IF(LEN(E385)-LEN(SUBSTITUTE(E385," ",""))=5,"4_underart","9_CHECK ERROR"))))</f>
        <v>#REF!</v>
      </c>
      <c r="L385" s="30">
        <v>1</v>
      </c>
      <c r="M385" s="19" t="e">
        <f t="shared" si="87"/>
        <v>#REF!</v>
      </c>
      <c r="N385" s="29">
        <v>12</v>
      </c>
      <c r="O385" s="19" t="e">
        <f t="shared" si="55"/>
        <v>#REF!</v>
      </c>
      <c r="P385" s="32">
        <v>22</v>
      </c>
      <c r="Q385" s="19" t="str">
        <f t="shared" si="88"/>
        <v>Puffinus</v>
      </c>
      <c r="R385" s="19" t="e">
        <f t="shared" si="89"/>
        <v>#REF!</v>
      </c>
      <c r="S385" s="29">
        <v>103</v>
      </c>
      <c r="T385" s="19" t="str">
        <f t="shared" si="73"/>
        <v>CICONIIFORMES</v>
      </c>
      <c r="U385" s="29" t="s">
        <v>1299</v>
      </c>
      <c r="V385" s="19" t="e">
        <f t="array" aca="1" ref="V385" ca="1">_xludf.XLOOKUP(U385,#REF!,#REF!)</f>
        <v>#NAME?</v>
      </c>
      <c r="W385" s="29">
        <v>4970</v>
      </c>
      <c r="X385" s="3" t="str">
        <f t="shared" si="56"/>
        <v>Fel i ordningen!</v>
      </c>
      <c r="Y385" s="2" t="e">
        <f t="shared" si="74"/>
        <v>#REF!</v>
      </c>
      <c r="Z385" s="20" t="e">
        <f t="shared" si="75"/>
        <v>#REF!</v>
      </c>
      <c r="AA385" s="2" t="e">
        <f t="shared" si="76"/>
        <v>#REF!</v>
      </c>
      <c r="AB385" s="2">
        <f t="shared" si="77"/>
        <v>0</v>
      </c>
      <c r="AC385" s="2" t="e">
        <f t="array" ref="AC385">IF(K385="3_art",IF(AB385=_xludf.XLOOKUP(W385,#REF!,#REF!),"",_xludf.XLOOKUP(W385,#REF!,#REF!)),IF(K385="2_familj",IF(AB385=_xludf.XLOOKUP(W385,#REF!,#REF!),"",_xludf.XLOOKUP(W385,#REF!,#REF!)),""))</f>
        <v>#REF!</v>
      </c>
    </row>
    <row r="386" spans="1:29" ht="13.5" customHeight="1">
      <c r="A386" s="33"/>
      <c r="B386" s="33"/>
      <c r="C386" s="33"/>
      <c r="D386" s="34" t="s">
        <v>21</v>
      </c>
      <c r="E386" s="35" t="s">
        <v>1301</v>
      </c>
      <c r="F386" s="36" t="s">
        <v>1302</v>
      </c>
      <c r="G386" s="36" t="s">
        <v>1303</v>
      </c>
      <c r="H386" s="36"/>
      <c r="K386" s="29" t="e">
        <f t="shared" si="90"/>
        <v>#REF!</v>
      </c>
      <c r="L386" s="30">
        <v>1</v>
      </c>
      <c r="M386" s="19" t="e">
        <f t="shared" si="87"/>
        <v>#REF!</v>
      </c>
      <c r="N386" s="29">
        <v>12</v>
      </c>
      <c r="O386" s="19" t="e">
        <f t="shared" si="55"/>
        <v>#REF!</v>
      </c>
      <c r="P386" s="30">
        <v>23</v>
      </c>
      <c r="Q386" s="19" t="str">
        <f t="shared" si="88"/>
        <v>Puffinus</v>
      </c>
      <c r="R386" s="19" t="e">
        <f t="shared" si="89"/>
        <v>#REF!</v>
      </c>
      <c r="S386" s="30">
        <v>103</v>
      </c>
      <c r="T386" s="19" t="str">
        <f t="shared" si="73"/>
        <v>Ciconiidae</v>
      </c>
      <c r="U386" s="29" t="s">
        <v>1301</v>
      </c>
      <c r="V386" s="19" t="e">
        <f t="array" aca="1" ref="V386" ca="1">_xludf.XLOOKUP(U386,#REF!,#REF!)</f>
        <v>#NAME?</v>
      </c>
      <c r="W386" s="29">
        <v>4971</v>
      </c>
      <c r="X386" s="3" t="str">
        <f t="shared" si="56"/>
        <v/>
      </c>
      <c r="Y386" s="2" t="e">
        <f t="shared" si="74"/>
        <v>#REF!</v>
      </c>
      <c r="Z386" s="20" t="e">
        <f t="shared" si="75"/>
        <v>#REF!</v>
      </c>
      <c r="AA386" s="2" t="e">
        <f t="shared" si="76"/>
        <v>#REF!</v>
      </c>
      <c r="AB386" s="20" t="str">
        <f t="shared" si="77"/>
        <v>Storks</v>
      </c>
      <c r="AC386" s="2" t="e">
        <f t="array" ref="AC386">IF(K386="3_art",IF(AB386=_xludf.XLOOKUP(W386,#REF!,#REF!),"",_xludf.XLOOKUP(W386,#REF!,#REF!)),IF(K386="2_familj",IF(AB386=_xludf.XLOOKUP(W386,#REF!,#REF!),"",_xludf.XLOOKUP(W386,#REF!,#REF!)),""))</f>
        <v>#REF!</v>
      </c>
    </row>
    <row r="387" spans="1:29" ht="13.5" customHeight="1">
      <c r="A387" s="37"/>
      <c r="B387" s="38" t="s">
        <v>36</v>
      </c>
      <c r="C387" s="61" t="s">
        <v>55</v>
      </c>
      <c r="D387" s="48"/>
      <c r="E387" s="68" t="s">
        <v>1304</v>
      </c>
      <c r="F387" s="41" t="s">
        <v>1305</v>
      </c>
      <c r="G387" s="41" t="s">
        <v>1306</v>
      </c>
      <c r="H387" s="49"/>
      <c r="K387" s="29" t="e">
        <f t="shared" si="90"/>
        <v>#REF!</v>
      </c>
      <c r="L387" s="30">
        <v>1</v>
      </c>
      <c r="M387" s="19" t="e">
        <f t="shared" si="87"/>
        <v>#REF!</v>
      </c>
      <c r="N387" s="29">
        <v>12</v>
      </c>
      <c r="O387" s="19" t="e">
        <f t="shared" si="55"/>
        <v>#REF!</v>
      </c>
      <c r="P387" s="30">
        <v>23</v>
      </c>
      <c r="Q387" s="19" t="str">
        <f t="shared" si="88"/>
        <v>Ciconia</v>
      </c>
      <c r="R387" s="19" t="e">
        <f t="shared" si="89"/>
        <v>#REF!</v>
      </c>
      <c r="S387" s="30">
        <v>104</v>
      </c>
      <c r="T387" s="19" t="str">
        <f t="shared" si="73"/>
        <v>Ciconia nigra</v>
      </c>
      <c r="U387" s="29" t="s">
        <v>1304</v>
      </c>
      <c r="V387" s="19" t="e">
        <f t="array" aca="1" ref="V387" ca="1">_xludf.XLOOKUP(U387,#REF!,#REF!)</f>
        <v>#NAME?</v>
      </c>
      <c r="W387" s="29">
        <v>4994</v>
      </c>
      <c r="X387" s="3" t="str">
        <f t="shared" si="56"/>
        <v/>
      </c>
      <c r="Y387" s="2" t="e">
        <f t="shared" si="74"/>
        <v>#REF!</v>
      </c>
      <c r="Z387" s="2" t="e">
        <f t="shared" si="75"/>
        <v>#REF!</v>
      </c>
      <c r="AA387" s="2" t="e">
        <f t="shared" si="76"/>
        <v>#REF!</v>
      </c>
      <c r="AB387" s="20" t="str">
        <f t="shared" si="77"/>
        <v>Black Stork</v>
      </c>
      <c r="AC387" s="2" t="e">
        <f t="array" ref="AC387">IF(K387="3_art",IF(AB387=_xludf.XLOOKUP(W387,#REF!,#REF!),"",_xludf.XLOOKUP(W387,#REF!,#REF!)),IF(K387="2_familj",IF(AB387=_xludf.XLOOKUP(W387,#REF!,#REF!),"",_xludf.XLOOKUP(W387,#REF!,#REF!)),""))</f>
        <v>#REF!</v>
      </c>
    </row>
    <row r="388" spans="1:29" ht="13.5" customHeight="1">
      <c r="A388" s="37"/>
      <c r="B388" s="37"/>
      <c r="C388" s="37"/>
      <c r="D388" s="48"/>
      <c r="E388" s="68" t="s">
        <v>1307</v>
      </c>
      <c r="F388" s="41" t="s">
        <v>1308</v>
      </c>
      <c r="G388" s="41" t="s">
        <v>1309</v>
      </c>
      <c r="H388" s="49"/>
      <c r="K388" s="29" t="e">
        <f t="shared" si="90"/>
        <v>#REF!</v>
      </c>
      <c r="L388" s="30">
        <v>1</v>
      </c>
      <c r="M388" s="19" t="e">
        <f t="shared" si="87"/>
        <v>#REF!</v>
      </c>
      <c r="N388" s="29">
        <v>12</v>
      </c>
      <c r="O388" s="19" t="e">
        <f t="shared" si="55"/>
        <v>#REF!</v>
      </c>
      <c r="P388" s="30">
        <v>23</v>
      </c>
      <c r="Q388" s="19" t="str">
        <f t="shared" si="88"/>
        <v>Ciconia</v>
      </c>
      <c r="R388" s="19" t="e">
        <f t="shared" si="89"/>
        <v>#REF!</v>
      </c>
      <c r="S388" s="30">
        <v>104</v>
      </c>
      <c r="T388" s="19" t="str">
        <f t="shared" si="73"/>
        <v>Ciconia ciconia</v>
      </c>
      <c r="U388" s="29" t="s">
        <v>1307</v>
      </c>
      <c r="V388" s="19" t="e">
        <f t="array" aca="1" ref="V388" ca="1">_xludf.XLOOKUP(U388,#REF!,#REF!)</f>
        <v>#NAME?</v>
      </c>
      <c r="W388" s="29">
        <v>4997</v>
      </c>
      <c r="X388" s="3" t="str">
        <f t="shared" si="56"/>
        <v/>
      </c>
      <c r="Y388" s="2" t="e">
        <f t="shared" si="74"/>
        <v>#REF!</v>
      </c>
      <c r="Z388" s="2" t="e">
        <f t="shared" si="75"/>
        <v>#REF!</v>
      </c>
      <c r="AA388" s="2" t="e">
        <f t="shared" si="76"/>
        <v>#REF!</v>
      </c>
      <c r="AB388" s="20" t="str">
        <f t="shared" si="77"/>
        <v>White Stork</v>
      </c>
      <c r="AC388" s="2" t="e">
        <f t="array" ref="AC388">IF(K388="3_art",IF(AB388=_xludf.XLOOKUP(W388,#REF!,#REF!),"",_xludf.XLOOKUP(W388,#REF!,#REF!)),IF(K388="2_familj",IF(AB388=_xludf.XLOOKUP(W388,#REF!,#REF!),"",_xludf.XLOOKUP(W388,#REF!,#REF!)),""))</f>
        <v>#REF!</v>
      </c>
    </row>
    <row r="389" spans="1:29" ht="13.5" customHeight="1">
      <c r="A389" s="37"/>
      <c r="B389" s="38" t="s">
        <v>36</v>
      </c>
      <c r="C389" s="74" t="s">
        <v>37</v>
      </c>
      <c r="D389" s="51"/>
      <c r="E389" s="65" t="s">
        <v>1310</v>
      </c>
      <c r="F389" s="45" t="s">
        <v>1311</v>
      </c>
      <c r="G389" s="45" t="s">
        <v>1312</v>
      </c>
      <c r="H389" s="79"/>
      <c r="K389" s="29" t="e">
        <f t="shared" si="90"/>
        <v>#REF!</v>
      </c>
      <c r="L389" s="30">
        <v>1</v>
      </c>
      <c r="M389" s="19" t="e">
        <f t="shared" si="87"/>
        <v>#REF!</v>
      </c>
      <c r="N389" s="29">
        <v>12</v>
      </c>
      <c r="O389" s="19" t="e">
        <f t="shared" si="55"/>
        <v>#REF!</v>
      </c>
      <c r="P389" s="30">
        <v>23</v>
      </c>
      <c r="Q389" s="19" t="str">
        <f t="shared" si="88"/>
        <v>Ciconia</v>
      </c>
      <c r="R389" s="19" t="e">
        <f t="shared" si="89"/>
        <v>#REF!</v>
      </c>
      <c r="S389" s="30">
        <v>104</v>
      </c>
      <c r="T389" s="19" t="str">
        <f t="shared" si="73"/>
        <v>Ciconia ciconia ciconia</v>
      </c>
      <c r="U389" s="29" t="s">
        <v>1313</v>
      </c>
      <c r="V389" s="19" t="e">
        <f t="array" aca="1" ref="V389" ca="1">_xludf.XLOOKUP(U389,#REF!,#REF!)</f>
        <v>#NAME?</v>
      </c>
      <c r="W389" s="29">
        <v>4998</v>
      </c>
      <c r="X389" s="3" t="str">
        <f t="shared" si="56"/>
        <v/>
      </c>
      <c r="Y389" s="2" t="e">
        <f t="shared" si="74"/>
        <v>#REF!</v>
      </c>
      <c r="Z389" s="2" t="e">
        <f t="shared" si="75"/>
        <v>#REF!</v>
      </c>
      <c r="AA389" s="2" t="e">
        <f t="shared" si="76"/>
        <v>#REF!</v>
      </c>
      <c r="AB389" s="20" t="str">
        <f t="shared" si="77"/>
        <v xml:space="preserve">   European White Stork</v>
      </c>
      <c r="AC389" s="2" t="e">
        <f t="array" ref="AC389">IF(K389="3_art",IF(AB389=_xludf.XLOOKUP(W389,#REF!,#REF!),"",_xludf.XLOOKUP(W389,#REF!,#REF!)),IF(K389="2_familj",IF(AB389=_xludf.XLOOKUP(W389,#REF!,#REF!),"",_xludf.XLOOKUP(W389,#REF!,#REF!)),""))</f>
        <v>#REF!</v>
      </c>
    </row>
    <row r="390" spans="1:29" ht="21" customHeight="1">
      <c r="A390" s="22"/>
      <c r="B390" s="22"/>
      <c r="C390" s="22"/>
      <c r="D390" s="24" t="s">
        <v>21</v>
      </c>
      <c r="E390" s="25" t="s">
        <v>1314</v>
      </c>
      <c r="F390" s="26" t="s">
        <v>1315</v>
      </c>
      <c r="G390" s="27"/>
      <c r="H390" s="27"/>
      <c r="I390" s="28"/>
      <c r="J390" s="28"/>
      <c r="K390" s="29" t="e">
        <f t="shared" si="90"/>
        <v>#REF!</v>
      </c>
      <c r="L390" s="30">
        <v>1</v>
      </c>
      <c r="M390" s="19" t="e">
        <f t="shared" si="87"/>
        <v>#REF!</v>
      </c>
      <c r="N390" s="29">
        <v>13</v>
      </c>
      <c r="O390" s="19" t="e">
        <f t="shared" si="55"/>
        <v>#REF!</v>
      </c>
      <c r="P390" s="32">
        <v>23</v>
      </c>
      <c r="Q390" s="19" t="str">
        <f t="shared" si="88"/>
        <v>Ciconia</v>
      </c>
      <c r="R390" s="19" t="e">
        <f t="shared" si="89"/>
        <v>#REF!</v>
      </c>
      <c r="S390" s="29">
        <v>104</v>
      </c>
      <c r="T390" s="19" t="str">
        <f t="shared" si="73"/>
        <v>SULIFORMES</v>
      </c>
      <c r="U390" s="29" t="s">
        <v>1314</v>
      </c>
      <c r="V390" s="19" t="e">
        <f t="array" aca="1" ref="V390" ca="1">_xludf.XLOOKUP(U390,#REF!,#REF!)</f>
        <v>#NAME?</v>
      </c>
      <c r="W390" s="29">
        <v>5006</v>
      </c>
      <c r="X390" s="3" t="str">
        <f t="shared" si="56"/>
        <v/>
      </c>
      <c r="Y390" s="2" t="e">
        <f t="shared" si="74"/>
        <v>#REF!</v>
      </c>
      <c r="Z390" s="20" t="e">
        <f t="shared" si="75"/>
        <v>#REF!</v>
      </c>
      <c r="AA390" s="2" t="e">
        <f t="shared" si="76"/>
        <v>#REF!</v>
      </c>
      <c r="AB390" s="2">
        <f t="shared" si="77"/>
        <v>0</v>
      </c>
      <c r="AC390" s="2" t="e">
        <f t="array" ref="AC390">IF(K390="3_art",IF(AB390=_xludf.XLOOKUP(W390,#REF!,#REF!),"",_xludf.XLOOKUP(W390,#REF!,#REF!)),IF(K390="2_familj",IF(AB390=_xludf.XLOOKUP(W390,#REF!,#REF!),"",_xludf.XLOOKUP(W390,#REF!,#REF!)),""))</f>
        <v>#REF!</v>
      </c>
    </row>
    <row r="391" spans="1:29" ht="13.5" customHeight="1">
      <c r="A391" s="33"/>
      <c r="B391" s="33"/>
      <c r="C391" s="33"/>
      <c r="D391" s="34" t="s">
        <v>21</v>
      </c>
      <c r="E391" s="35" t="s">
        <v>1316</v>
      </c>
      <c r="F391" s="36" t="s">
        <v>1317</v>
      </c>
      <c r="G391" s="36" t="s">
        <v>1318</v>
      </c>
      <c r="H391" s="36"/>
      <c r="K391" s="29" t="e">
        <f t="shared" si="90"/>
        <v>#REF!</v>
      </c>
      <c r="L391" s="30">
        <v>1</v>
      </c>
      <c r="M391" s="19" t="e">
        <f t="shared" si="87"/>
        <v>#REF!</v>
      </c>
      <c r="N391" s="29">
        <v>13</v>
      </c>
      <c r="O391" s="19" t="e">
        <f t="shared" si="55"/>
        <v>#REF!</v>
      </c>
      <c r="P391" s="30">
        <v>24</v>
      </c>
      <c r="Q391" s="19" t="str">
        <f t="shared" si="88"/>
        <v>Ciconia</v>
      </c>
      <c r="R391" s="19" t="e">
        <f t="shared" si="89"/>
        <v>#REF!</v>
      </c>
      <c r="S391" s="30">
        <v>104</v>
      </c>
      <c r="T391" s="19" t="str">
        <f t="shared" si="73"/>
        <v>Fregatidae</v>
      </c>
      <c r="U391" s="29" t="s">
        <v>1316</v>
      </c>
      <c r="V391" s="19" t="e">
        <f t="array" aca="1" ref="V391" ca="1">_xludf.XLOOKUP(U391,#REF!,#REF!)</f>
        <v>#NAME?</v>
      </c>
      <c r="W391" s="29">
        <v>5007</v>
      </c>
      <c r="X391" s="3" t="str">
        <f t="shared" si="56"/>
        <v/>
      </c>
      <c r="Y391" s="2" t="e">
        <f t="shared" si="74"/>
        <v>#REF!</v>
      </c>
      <c r="Z391" s="20" t="e">
        <f t="shared" si="75"/>
        <v>#REF!</v>
      </c>
      <c r="AA391" s="2" t="e">
        <f t="shared" si="76"/>
        <v>#REF!</v>
      </c>
      <c r="AB391" s="20" t="str">
        <f t="shared" si="77"/>
        <v>Frigatebirds</v>
      </c>
      <c r="AC391" s="2" t="e">
        <f t="array" ref="AC391">IF(K391="3_art",IF(AB391=_xludf.XLOOKUP(W391,#REF!,#REF!),"",_xludf.XLOOKUP(W391,#REF!,#REF!)),IF(K391="2_familj",IF(AB391=_xludf.XLOOKUP(W391,#REF!,#REF!),"",_xludf.XLOOKUP(W391,#REF!,#REF!)),""))</f>
        <v>#REF!</v>
      </c>
    </row>
    <row r="392" spans="1:29" ht="13.5" customHeight="1">
      <c r="A392" s="38" t="s">
        <v>84</v>
      </c>
      <c r="B392" s="38" t="s">
        <v>36</v>
      </c>
      <c r="C392" s="38" t="s">
        <v>31</v>
      </c>
      <c r="D392" s="66" t="s">
        <v>377</v>
      </c>
      <c r="E392" s="40" t="s">
        <v>1319</v>
      </c>
      <c r="F392" s="41" t="s">
        <v>1320</v>
      </c>
      <c r="G392" s="41" t="s">
        <v>1321</v>
      </c>
      <c r="H392" s="41" t="s">
        <v>1322</v>
      </c>
      <c r="K392" s="29" t="e">
        <f t="shared" si="90"/>
        <v>#REF!</v>
      </c>
      <c r="L392" s="30">
        <v>1</v>
      </c>
      <c r="M392" s="19" t="e">
        <f t="shared" si="87"/>
        <v>#REF!</v>
      </c>
      <c r="N392" s="29">
        <v>13</v>
      </c>
      <c r="O392" s="19" t="e">
        <f t="shared" si="55"/>
        <v>#REF!</v>
      </c>
      <c r="P392" s="30">
        <v>24</v>
      </c>
      <c r="Q392" s="19" t="str">
        <f t="shared" si="88"/>
        <v>Fregata</v>
      </c>
      <c r="R392" s="19" t="e">
        <f t="shared" si="89"/>
        <v>#REF!</v>
      </c>
      <c r="S392" s="30">
        <v>105</v>
      </c>
      <c r="T392" s="19" t="str">
        <f t="shared" si="73"/>
        <v>Fregata</v>
      </c>
      <c r="U392" s="29" t="s">
        <v>1323</v>
      </c>
      <c r="V392" s="19" t="e">
        <f t="array" aca="1" ref="V392" ca="1">_xludf.XLOOKUP(U392,#REF!,#REF!)</f>
        <v>#NAME?</v>
      </c>
      <c r="W392" s="29">
        <v>5008</v>
      </c>
      <c r="X392" s="3" t="str">
        <f t="shared" si="56"/>
        <v/>
      </c>
      <c r="Y392" s="2" t="e">
        <f t="shared" si="74"/>
        <v>#REF!</v>
      </c>
      <c r="Z392" s="2" t="e">
        <f t="shared" si="75"/>
        <v>#REF!</v>
      </c>
      <c r="AA392" s="2" t="e">
        <f t="shared" si="76"/>
        <v>#REF!</v>
      </c>
      <c r="AB392" s="20" t="str">
        <f t="shared" si="77"/>
        <v>unidentified frigatebird</v>
      </c>
      <c r="AC392" s="2" t="e">
        <f t="array" ref="AC392">IF(K392="3_art",IF(AB392=_xludf.XLOOKUP(W392,#REF!,#REF!),"",_xludf.XLOOKUP(W392,#REF!,#REF!)),IF(K392="2_familj",IF(AB392=_xludf.XLOOKUP(W392,#REF!,#REF!),"",_xludf.XLOOKUP(W392,#REF!,#REF!)),""))</f>
        <v>#REF!</v>
      </c>
    </row>
    <row r="393" spans="1:29" ht="13.5" customHeight="1">
      <c r="A393" s="110"/>
      <c r="B393" s="36"/>
      <c r="C393" s="36"/>
      <c r="D393" s="34" t="s">
        <v>21</v>
      </c>
      <c r="E393" s="35" t="s">
        <v>1324</v>
      </c>
      <c r="F393" s="36" t="s">
        <v>1325</v>
      </c>
      <c r="G393" s="36" t="s">
        <v>1326</v>
      </c>
      <c r="H393" s="36"/>
      <c r="K393" s="29" t="e">
        <f t="shared" si="90"/>
        <v>#REF!</v>
      </c>
      <c r="L393" s="30">
        <v>1</v>
      </c>
      <c r="M393" s="19" t="e">
        <f t="shared" si="87"/>
        <v>#REF!</v>
      </c>
      <c r="N393" s="29">
        <v>13</v>
      </c>
      <c r="O393" s="19" t="e">
        <f t="shared" si="55"/>
        <v>#REF!</v>
      </c>
      <c r="P393" s="30">
        <v>25</v>
      </c>
      <c r="Q393" s="19" t="str">
        <f t="shared" si="88"/>
        <v>Fregata</v>
      </c>
      <c r="R393" s="19" t="e">
        <f t="shared" si="89"/>
        <v>#REF!</v>
      </c>
      <c r="S393" s="30">
        <v>105</v>
      </c>
      <c r="T393" s="19" t="str">
        <f t="shared" si="73"/>
        <v>Sulidae</v>
      </c>
      <c r="U393" s="29" t="s">
        <v>1324</v>
      </c>
      <c r="V393" s="19" t="e">
        <f t="array" aca="1" ref="V393" ca="1">_xludf.XLOOKUP(U393,#REF!,#REF!)</f>
        <v>#NAME?</v>
      </c>
      <c r="W393" s="29">
        <v>5022</v>
      </c>
      <c r="X393" s="3" t="str">
        <f t="shared" si="56"/>
        <v/>
      </c>
      <c r="Y393" s="2" t="e">
        <f t="shared" si="74"/>
        <v>#REF!</v>
      </c>
      <c r="Z393" s="20" t="e">
        <f t="shared" si="75"/>
        <v>#REF!</v>
      </c>
      <c r="AA393" s="2" t="e">
        <f t="shared" si="76"/>
        <v>#REF!</v>
      </c>
      <c r="AB393" s="20" t="str">
        <f t="shared" si="77"/>
        <v>Boobies and Gannets</v>
      </c>
      <c r="AC393" s="2" t="e">
        <f t="array" ref="AC393">IF(K393="3_art",IF(AB393=_xludf.XLOOKUP(W393,#REF!,#REF!),"",_xludf.XLOOKUP(W393,#REF!,#REF!)),IF(K393="2_familj",IF(AB393=_xludf.XLOOKUP(W393,#REF!,#REF!),"",_xludf.XLOOKUP(W393,#REF!,#REF!)),""))</f>
        <v>#REF!</v>
      </c>
    </row>
    <row r="394" spans="1:29" ht="13.5" customHeight="1">
      <c r="A394" s="37"/>
      <c r="B394" s="38" t="s">
        <v>36</v>
      </c>
      <c r="C394" s="38" t="s">
        <v>44</v>
      </c>
      <c r="D394" s="48"/>
      <c r="E394" s="40" t="s">
        <v>1327</v>
      </c>
      <c r="F394" s="41" t="s">
        <v>1328</v>
      </c>
      <c r="G394" s="41" t="s">
        <v>1329</v>
      </c>
      <c r="H394" s="49"/>
      <c r="K394" s="29" t="e">
        <f t="shared" si="90"/>
        <v>#REF!</v>
      </c>
      <c r="L394" s="30">
        <v>1</v>
      </c>
      <c r="M394" s="19" t="e">
        <f t="shared" si="87"/>
        <v>#REF!</v>
      </c>
      <c r="N394" s="29">
        <v>13</v>
      </c>
      <c r="O394" s="19" t="e">
        <f t="shared" si="55"/>
        <v>#REF!</v>
      </c>
      <c r="P394" s="30">
        <v>25</v>
      </c>
      <c r="Q394" s="19" t="str">
        <f t="shared" si="88"/>
        <v>Morus</v>
      </c>
      <c r="R394" s="19" t="e">
        <f t="shared" si="89"/>
        <v>#REF!</v>
      </c>
      <c r="S394" s="30">
        <v>106</v>
      </c>
      <c r="T394" s="19" t="str">
        <f t="shared" si="73"/>
        <v>Morus bassanus</v>
      </c>
      <c r="U394" s="29" t="s">
        <v>1327</v>
      </c>
      <c r="V394" s="19" t="e">
        <f t="array" aca="1" ref="V394" ca="1">_xludf.XLOOKUP(U394,#REF!,#REF!)</f>
        <v>#NAME?</v>
      </c>
      <c r="W394" s="29">
        <v>5026</v>
      </c>
      <c r="X394" s="3" t="str">
        <f t="shared" si="56"/>
        <v/>
      </c>
      <c r="Y394" s="2" t="e">
        <f t="shared" si="74"/>
        <v>#REF!</v>
      </c>
      <c r="Z394" s="2" t="e">
        <f t="shared" si="75"/>
        <v>#REF!</v>
      </c>
      <c r="AA394" s="2" t="e">
        <f t="shared" si="76"/>
        <v>#REF!</v>
      </c>
      <c r="AB394" s="20" t="str">
        <f t="shared" si="77"/>
        <v>Northern Gannet</v>
      </c>
      <c r="AC394" s="2" t="e">
        <f t="array" ref="AC394">IF(K394="3_art",IF(AB394=_xludf.XLOOKUP(W394,#REF!,#REF!),"",_xludf.XLOOKUP(W394,#REF!,#REF!)),IF(K394="2_familj",IF(AB394=_xludf.XLOOKUP(W394,#REF!,#REF!),"",_xludf.XLOOKUP(W394,#REF!,#REF!)),""))</f>
        <v>#REF!</v>
      </c>
    </row>
    <row r="395" spans="1:29" ht="13.5" customHeight="1">
      <c r="A395" s="38" t="s">
        <v>84</v>
      </c>
      <c r="B395" s="38" t="s">
        <v>36</v>
      </c>
      <c r="C395" s="38" t="s">
        <v>31</v>
      </c>
      <c r="D395" s="62" t="s">
        <v>165</v>
      </c>
      <c r="E395" s="40" t="s">
        <v>1330</v>
      </c>
      <c r="F395" s="41" t="s">
        <v>1331</v>
      </c>
      <c r="G395" s="41" t="s">
        <v>1332</v>
      </c>
      <c r="H395" s="41" t="s">
        <v>343</v>
      </c>
      <c r="K395" s="29" t="e">
        <f t="shared" si="90"/>
        <v>#REF!</v>
      </c>
      <c r="L395" s="30">
        <v>1</v>
      </c>
      <c r="M395" s="19" t="e">
        <f t="shared" si="87"/>
        <v>#REF!</v>
      </c>
      <c r="N395" s="29">
        <v>13</v>
      </c>
      <c r="O395" s="19" t="e">
        <f t="shared" si="55"/>
        <v>#REF!</v>
      </c>
      <c r="P395" s="30">
        <v>25</v>
      </c>
      <c r="Q395" s="19" t="str">
        <f t="shared" si="88"/>
        <v>Sula</v>
      </c>
      <c r="R395" s="19" t="e">
        <f t="shared" si="89"/>
        <v>#REF!</v>
      </c>
      <c r="S395" s="30">
        <v>107</v>
      </c>
      <c r="T395" s="19" t="str">
        <f t="shared" si="73"/>
        <v>Sula leucogaster</v>
      </c>
      <c r="U395" s="29" t="s">
        <v>1330</v>
      </c>
      <c r="V395" s="19" t="e">
        <f t="array" aca="1" ref="V395" ca="1">_xludf.XLOOKUP(U395,#REF!,#REF!)</f>
        <v>#NAME?</v>
      </c>
      <c r="W395" s="29">
        <v>5034</v>
      </c>
      <c r="X395" s="3" t="str">
        <f t="shared" si="56"/>
        <v/>
      </c>
      <c r="Y395" s="2" t="e">
        <f t="shared" si="74"/>
        <v>#REF!</v>
      </c>
      <c r="Z395" s="2" t="e">
        <f t="shared" si="75"/>
        <v>#REF!</v>
      </c>
      <c r="AA395" s="2" t="e">
        <f t="shared" si="76"/>
        <v>#REF!</v>
      </c>
      <c r="AB395" s="20" t="str">
        <f t="shared" si="77"/>
        <v>Brown Booby</v>
      </c>
      <c r="AC395" s="2" t="e">
        <f t="array" ref="AC395">IF(K395="3_art",IF(AB395=_xludf.XLOOKUP(W395,#REF!,#REF!),"",_xludf.XLOOKUP(W395,#REF!,#REF!)),IF(K395="2_familj",IF(AB395=_xludf.XLOOKUP(W395,#REF!,#REF!),"",_xludf.XLOOKUP(W395,#REF!,#REF!)),""))</f>
        <v>#REF!</v>
      </c>
    </row>
    <row r="396" spans="1:29" ht="13.5" customHeight="1">
      <c r="A396" s="33"/>
      <c r="B396" s="33"/>
      <c r="C396" s="33"/>
      <c r="D396" s="34" t="s">
        <v>21</v>
      </c>
      <c r="E396" s="35" t="s">
        <v>1333</v>
      </c>
      <c r="F396" s="36" t="s">
        <v>1334</v>
      </c>
      <c r="G396" s="36" t="s">
        <v>1335</v>
      </c>
      <c r="H396" s="33"/>
      <c r="K396" s="29" t="e">
        <f t="shared" si="90"/>
        <v>#REF!</v>
      </c>
      <c r="L396" s="30">
        <v>1</v>
      </c>
      <c r="M396" s="19" t="e">
        <f t="shared" si="87"/>
        <v>#REF!</v>
      </c>
      <c r="N396" s="29">
        <v>13</v>
      </c>
      <c r="O396" s="19" t="e">
        <f t="shared" si="55"/>
        <v>#REF!</v>
      </c>
      <c r="P396" s="30">
        <v>26</v>
      </c>
      <c r="Q396" s="19" t="str">
        <f t="shared" si="88"/>
        <v>Sula</v>
      </c>
      <c r="R396" s="19" t="e">
        <f t="shared" si="89"/>
        <v>#REF!</v>
      </c>
      <c r="S396" s="30">
        <v>107</v>
      </c>
      <c r="T396" s="19" t="str">
        <f t="shared" si="73"/>
        <v>Phalacrocoracidae</v>
      </c>
      <c r="U396" s="29" t="s">
        <v>1333</v>
      </c>
      <c r="V396" s="19" t="e">
        <f t="array" aca="1" ref="V396" ca="1">_xludf.XLOOKUP(U396,#REF!,#REF!)</f>
        <v>#NAME?</v>
      </c>
      <c r="W396" s="29">
        <v>5063</v>
      </c>
      <c r="X396" s="3" t="str">
        <f t="shared" si="56"/>
        <v/>
      </c>
      <c r="Y396" s="2" t="e">
        <f t="shared" si="74"/>
        <v>#REF!</v>
      </c>
      <c r="Z396" s="20" t="e">
        <f t="shared" si="75"/>
        <v>#REF!</v>
      </c>
      <c r="AA396" s="2" t="e">
        <f t="shared" si="76"/>
        <v>#REF!</v>
      </c>
      <c r="AB396" s="20" t="str">
        <f t="shared" si="77"/>
        <v>Cormorants and Shags</v>
      </c>
      <c r="AC396" s="2" t="e">
        <f t="array" ref="AC396">IF(K396="3_art",IF(AB396=_xludf.XLOOKUP(W396,#REF!,#REF!),"",_xludf.XLOOKUP(W396,#REF!,#REF!)),IF(K396="2_familj",IF(AB396=_xludf.XLOOKUP(W396,#REF!,#REF!),"",_xludf.XLOOKUP(W396,#REF!,#REF!)),""))</f>
        <v>#REF!</v>
      </c>
    </row>
    <row r="397" spans="1:29" ht="13.5" customHeight="1">
      <c r="A397" s="38" t="s">
        <v>84</v>
      </c>
      <c r="B397" s="61" t="s">
        <v>36</v>
      </c>
      <c r="C397" s="38" t="s">
        <v>31</v>
      </c>
      <c r="D397" s="62" t="s">
        <v>165</v>
      </c>
      <c r="E397" s="40" t="s">
        <v>1336</v>
      </c>
      <c r="F397" s="41" t="s">
        <v>1337</v>
      </c>
      <c r="G397" s="41" t="s">
        <v>1338</v>
      </c>
      <c r="H397" s="49"/>
      <c r="K397" s="29" t="e">
        <f t="shared" si="90"/>
        <v>#REF!</v>
      </c>
      <c r="L397" s="30">
        <v>1</v>
      </c>
      <c r="M397" s="19" t="e">
        <f t="shared" si="87"/>
        <v>#REF!</v>
      </c>
      <c r="N397" s="29">
        <v>13</v>
      </c>
      <c r="O397" s="19" t="e">
        <f t="shared" si="55"/>
        <v>#REF!</v>
      </c>
      <c r="P397" s="30">
        <v>26</v>
      </c>
      <c r="Q397" s="19" t="str">
        <f t="shared" si="88"/>
        <v>Microcarbo</v>
      </c>
      <c r="R397" s="19" t="e">
        <f t="shared" si="89"/>
        <v>#REF!</v>
      </c>
      <c r="S397" s="30">
        <v>108</v>
      </c>
      <c r="T397" s="19" t="str">
        <f t="shared" si="73"/>
        <v>Microcarbo pygmaeus</v>
      </c>
      <c r="U397" s="29" t="s">
        <v>1336</v>
      </c>
      <c r="V397" s="19" t="e">
        <f t="array" aca="1" ref="V397" ca="1">_xludf.XLOOKUP(U397,#REF!,#REF!)</f>
        <v>#NAME?</v>
      </c>
      <c r="W397" s="29">
        <v>5073</v>
      </c>
      <c r="X397" s="3" t="str">
        <f t="shared" si="56"/>
        <v/>
      </c>
      <c r="Y397" s="2" t="e">
        <f t="shared" si="74"/>
        <v>#REF!</v>
      </c>
      <c r="Z397" s="2" t="e">
        <f t="shared" si="75"/>
        <v>#REF!</v>
      </c>
      <c r="AA397" s="2" t="e">
        <f t="shared" si="76"/>
        <v>#REF!</v>
      </c>
      <c r="AB397" s="20" t="str">
        <f t="shared" si="77"/>
        <v>Pygmy Cormorant</v>
      </c>
      <c r="AC397" s="2" t="e">
        <f t="array" ref="AC397">IF(K397="3_art",IF(AB397=_xludf.XLOOKUP(W397,#REF!,#REF!),"",_xludf.XLOOKUP(W397,#REF!,#REF!)),IF(K397="2_familj",IF(AB397=_xludf.XLOOKUP(W397,#REF!,#REF!),"",_xludf.XLOOKUP(W397,#REF!,#REF!)),""))</f>
        <v>#REF!</v>
      </c>
    </row>
    <row r="398" spans="1:29" ht="13.5" customHeight="1">
      <c r="A398" s="37"/>
      <c r="B398" s="37"/>
      <c r="C398" s="37"/>
      <c r="D398" s="48"/>
      <c r="E398" s="40" t="s">
        <v>1339</v>
      </c>
      <c r="F398" s="41" t="s">
        <v>1340</v>
      </c>
      <c r="G398" s="41" t="s">
        <v>1341</v>
      </c>
      <c r="H398" s="49"/>
      <c r="K398" s="29" t="e">
        <f t="shared" si="90"/>
        <v>#REF!</v>
      </c>
      <c r="L398" s="30">
        <v>1</v>
      </c>
      <c r="M398" s="19" t="e">
        <f>IF(K398="1_ordning",M402+1,M402)</f>
        <v>#REF!</v>
      </c>
      <c r="N398" s="29">
        <v>13</v>
      </c>
      <c r="O398" s="19" t="e">
        <f t="shared" si="55"/>
        <v>#REF!</v>
      </c>
      <c r="P398" s="30">
        <v>26</v>
      </c>
      <c r="Q398" s="19" t="str">
        <f>IF(LEN(E398)-LEN(SUBSTITUTE(E398," ",""))=1,LEFT(E398,FIND(" ",E398)-1),Q402)</f>
        <v>Gulosus</v>
      </c>
      <c r="R398" s="19" t="e">
        <f>IF(Q398&lt;&gt;Q402,R402+1,R402)</f>
        <v>#REF!</v>
      </c>
      <c r="S398" s="30">
        <v>110</v>
      </c>
      <c r="T398" s="19" t="str">
        <f t="shared" si="73"/>
        <v>Gulosus aristotelis</v>
      </c>
      <c r="U398" s="29" t="s">
        <v>1339</v>
      </c>
      <c r="V398" s="19" t="e">
        <f t="array" aca="1" ref="V398" ca="1">_xludf.XLOOKUP(U398,#REF!,#REF!)</f>
        <v>#NAME?</v>
      </c>
      <c r="W398" s="29">
        <v>5078</v>
      </c>
      <c r="X398" s="3" t="str">
        <f t="shared" si="56"/>
        <v/>
      </c>
      <c r="Y398" s="2" t="e">
        <f t="shared" si="74"/>
        <v>#REF!</v>
      </c>
      <c r="Z398" s="2" t="e">
        <f t="shared" si="75"/>
        <v>#REF!</v>
      </c>
      <c r="AA398" s="2" t="e">
        <f t="shared" si="76"/>
        <v>#REF!</v>
      </c>
      <c r="AB398" s="20" t="str">
        <f t="shared" si="77"/>
        <v>European Shag</v>
      </c>
      <c r="AC398" s="2" t="e">
        <f t="array" ref="AC398">IF(K398="3_art",IF(AB398=_xludf.XLOOKUP(W398,#REF!,#REF!),"",_xludf.XLOOKUP(W398,#REF!,#REF!)),IF(K398="2_familj",IF(AB398=_xludf.XLOOKUP(W398,#REF!,#REF!),"",_xludf.XLOOKUP(W398,#REF!,#REF!)),""))</f>
        <v>#REF!</v>
      </c>
    </row>
    <row r="399" spans="1:29" ht="13.5" customHeight="1">
      <c r="A399" s="37"/>
      <c r="B399" s="38" t="s">
        <v>36</v>
      </c>
      <c r="C399" s="38" t="s">
        <v>37</v>
      </c>
      <c r="D399" s="51"/>
      <c r="E399" s="44" t="s">
        <v>1342</v>
      </c>
      <c r="F399" s="45" t="s">
        <v>1343</v>
      </c>
      <c r="G399" s="45" t="s">
        <v>1344</v>
      </c>
      <c r="H399" s="60"/>
      <c r="K399" s="29" t="e">
        <f t="shared" si="90"/>
        <v>#REF!</v>
      </c>
      <c r="L399" s="30">
        <v>1</v>
      </c>
      <c r="M399" s="19" t="e">
        <f>IF(K399="1_ordning",M398+1,M398)</f>
        <v>#REF!</v>
      </c>
      <c r="N399" s="29">
        <v>13</v>
      </c>
      <c r="O399" s="19" t="e">
        <f t="shared" si="55"/>
        <v>#REF!</v>
      </c>
      <c r="P399" s="30">
        <v>26</v>
      </c>
      <c r="Q399" s="19" t="str">
        <f>IF(LEN(E399)-LEN(SUBSTITUTE(E399," ",""))=1,LEFT(E399,FIND(" ",E399)-1),Q398)</f>
        <v>Gulosus</v>
      </c>
      <c r="R399" s="19" t="e">
        <f>IF(Q399&lt;&gt;Q398,R398+1,R398)</f>
        <v>#REF!</v>
      </c>
      <c r="S399" s="30">
        <v>110</v>
      </c>
      <c r="T399" s="19" t="str">
        <f t="shared" si="73"/>
        <v>Gulosus aristotelis aristotelis</v>
      </c>
      <c r="U399" s="29" t="s">
        <v>1345</v>
      </c>
      <c r="V399" s="19" t="e">
        <f t="array" aca="1" ref="V399" ca="1">_xludf.XLOOKUP(U399,#REF!,#REF!)</f>
        <v>#NAME?</v>
      </c>
      <c r="W399" s="29">
        <v>5079</v>
      </c>
      <c r="X399" s="3" t="str">
        <f t="shared" si="56"/>
        <v/>
      </c>
      <c r="Y399" s="2" t="e">
        <f t="shared" si="74"/>
        <v>#REF!</v>
      </c>
      <c r="Z399" s="2" t="e">
        <f t="shared" si="75"/>
        <v>#REF!</v>
      </c>
      <c r="AA399" s="2" t="e">
        <f t="shared" si="76"/>
        <v>#REF!</v>
      </c>
      <c r="AB399" s="20" t="str">
        <f t="shared" si="77"/>
        <v xml:space="preserve">   Atlantic Shag</v>
      </c>
      <c r="AC399" s="2" t="e">
        <f t="array" ref="AC399">IF(K399="3_art",IF(AB399=_xludf.XLOOKUP(W399,#REF!,#REF!),"",_xludf.XLOOKUP(W399,#REF!,#REF!)),IF(K399="2_familj",IF(AB399=_xludf.XLOOKUP(W399,#REF!,#REF!),"",_xludf.XLOOKUP(W399,#REF!,#REF!)),""))</f>
        <v>#REF!</v>
      </c>
    </row>
    <row r="400" spans="1:29" ht="13.5" customHeight="1">
      <c r="A400" s="37"/>
      <c r="B400" s="37"/>
      <c r="C400" s="37"/>
      <c r="D400" s="48"/>
      <c r="E400" s="40" t="s">
        <v>1346</v>
      </c>
      <c r="F400" s="41" t="s">
        <v>1347</v>
      </c>
      <c r="G400" s="41" t="s">
        <v>1348</v>
      </c>
      <c r="H400" s="49"/>
      <c r="K400" s="29" t="e">
        <f t="shared" si="90"/>
        <v>#REF!</v>
      </c>
      <c r="L400" s="30">
        <v>1</v>
      </c>
      <c r="M400" s="19" t="e">
        <f>IF(K400="1_ordning",M397+1,M397)</f>
        <v>#REF!</v>
      </c>
      <c r="N400" s="29">
        <v>13</v>
      </c>
      <c r="O400" s="19" t="e">
        <f t="shared" ref="O400:O566" si="91">IF(K400="2_familj",O399+1,O399)</f>
        <v>#REF!</v>
      </c>
      <c r="P400" s="30">
        <v>26</v>
      </c>
      <c r="Q400" s="19" t="str">
        <f>IF(LEN(E400)-LEN(SUBSTITUTE(E400," ",""))=1,LEFT(E400,FIND(" ",E400)-1),Q397)</f>
        <v>Phalacrocorax</v>
      </c>
      <c r="R400" s="19" t="e">
        <f>IF(Q400&lt;&gt;Q397,R397+1,R397)</f>
        <v>#REF!</v>
      </c>
      <c r="S400" s="30">
        <v>109</v>
      </c>
      <c r="T400" s="19" t="str">
        <f t="shared" si="73"/>
        <v>Phalacrocorax carbo</v>
      </c>
      <c r="U400" s="29" t="s">
        <v>1346</v>
      </c>
      <c r="V400" s="19" t="e">
        <f t="array" aca="1" ref="V400" ca="1">_xludf.XLOOKUP(U400,#REF!,#REF!)</f>
        <v>#NAME?</v>
      </c>
      <c r="W400" s="29">
        <v>5124</v>
      </c>
      <c r="X400" s="3" t="str">
        <f t="shared" ref="X400:X566" si="92">IF(W400&gt;W399,"","Fel i ordningen!")</f>
        <v/>
      </c>
      <c r="Y400" s="2" t="e">
        <f t="shared" si="74"/>
        <v>#REF!</v>
      </c>
      <c r="Z400" s="2" t="e">
        <f t="shared" si="75"/>
        <v>#REF!</v>
      </c>
      <c r="AA400" s="2" t="e">
        <f t="shared" si="76"/>
        <v>#REF!</v>
      </c>
      <c r="AB400" s="20" t="str">
        <f t="shared" si="77"/>
        <v>Great Cormorant</v>
      </c>
      <c r="AC400" s="2" t="e">
        <f t="array" ref="AC400">IF(K400="3_art",IF(AB400=_xludf.XLOOKUP(W400,#REF!,#REF!),"",_xludf.XLOOKUP(W400,#REF!,#REF!)),IF(K400="2_familj",IF(AB400=_xludf.XLOOKUP(W400,#REF!,#REF!),"",_xludf.XLOOKUP(W400,#REF!,#REF!)),""))</f>
        <v>#REF!</v>
      </c>
    </row>
    <row r="401" spans="1:29" ht="13.5" customHeight="1">
      <c r="A401" s="37"/>
      <c r="B401" s="38" t="s">
        <v>36</v>
      </c>
      <c r="C401" s="38" t="s">
        <v>44</v>
      </c>
      <c r="D401" s="51"/>
      <c r="E401" s="44" t="s">
        <v>1349</v>
      </c>
      <c r="F401" s="45" t="s">
        <v>1350</v>
      </c>
      <c r="G401" s="45" t="s">
        <v>1351</v>
      </c>
      <c r="H401" s="60"/>
      <c r="K401" s="29" t="e">
        <f t="shared" si="90"/>
        <v>#REF!</v>
      </c>
      <c r="L401" s="30">
        <v>1</v>
      </c>
      <c r="M401" s="19" t="e">
        <f t="shared" ref="M401:M402" si="93">IF(K401="1_ordning",M400+1,M400)</f>
        <v>#REF!</v>
      </c>
      <c r="N401" s="29">
        <v>13</v>
      </c>
      <c r="O401" s="19" t="e">
        <f t="shared" si="91"/>
        <v>#REF!</v>
      </c>
      <c r="P401" s="30">
        <v>26</v>
      </c>
      <c r="Q401" s="19" t="str">
        <f t="shared" ref="Q401:Q402" si="94">IF(LEN(E401)-LEN(SUBSTITUTE(E401," ",""))=1,LEFT(E401,FIND(" ",E401)-1),Q400)</f>
        <v>Phalacrocorax</v>
      </c>
      <c r="R401" s="19" t="e">
        <f t="shared" ref="R401:R402" si="95">IF(Q401&lt;&gt;Q400,R400+1,R400)</f>
        <v>#REF!</v>
      </c>
      <c r="S401" s="30">
        <v>109</v>
      </c>
      <c r="T401" s="19" t="str">
        <f t="shared" si="73"/>
        <v>Phalacrocorax carbo carbo</v>
      </c>
      <c r="U401" s="29" t="s">
        <v>1352</v>
      </c>
      <c r="V401" s="19" t="e">
        <f t="array" aca="1" ref="V401" ca="1">_xludf.XLOOKUP(U401,#REF!,#REF!)</f>
        <v>#NAME?</v>
      </c>
      <c r="W401" s="29">
        <v>5125</v>
      </c>
      <c r="X401" s="3" t="str">
        <f t="shared" si="92"/>
        <v/>
      </c>
      <c r="Y401" s="2" t="e">
        <f t="shared" si="74"/>
        <v>#REF!</v>
      </c>
      <c r="Z401" s="2" t="e">
        <f t="shared" si="75"/>
        <v>#REF!</v>
      </c>
      <c r="AA401" s="2" t="e">
        <f t="shared" si="76"/>
        <v>#REF!</v>
      </c>
      <c r="AB401" s="20" t="str">
        <f t="shared" si="77"/>
        <v xml:space="preserve">   North Atlantic Great Cormorant</v>
      </c>
      <c r="AC401" s="2" t="e">
        <f t="array" ref="AC401">IF(K401="3_art",IF(AB401=_xludf.XLOOKUP(W401,#REF!,#REF!),"",_xludf.XLOOKUP(W401,#REF!,#REF!)),IF(K401="2_familj",IF(AB401=_xludf.XLOOKUP(W401,#REF!,#REF!),"",_xludf.XLOOKUP(W401,#REF!,#REF!)),""))</f>
        <v>#REF!</v>
      </c>
    </row>
    <row r="402" spans="1:29" ht="13.5" customHeight="1">
      <c r="A402" s="37"/>
      <c r="B402" s="38" t="s">
        <v>36</v>
      </c>
      <c r="C402" s="38" t="s">
        <v>37</v>
      </c>
      <c r="D402" s="51"/>
      <c r="E402" s="44" t="s">
        <v>1353</v>
      </c>
      <c r="F402" s="45" t="s">
        <v>1354</v>
      </c>
      <c r="G402" s="45" t="s">
        <v>1355</v>
      </c>
      <c r="H402" s="60"/>
      <c r="K402" s="29" t="e">
        <f t="shared" si="90"/>
        <v>#REF!</v>
      </c>
      <c r="L402" s="30">
        <v>1</v>
      </c>
      <c r="M402" s="19" t="e">
        <f t="shared" si="93"/>
        <v>#REF!</v>
      </c>
      <c r="N402" s="29">
        <v>13</v>
      </c>
      <c r="O402" s="19" t="e">
        <f t="shared" si="91"/>
        <v>#REF!</v>
      </c>
      <c r="P402" s="30">
        <v>26</v>
      </c>
      <c r="Q402" s="19" t="str">
        <f t="shared" si="94"/>
        <v>Phalacrocorax</v>
      </c>
      <c r="R402" s="19" t="e">
        <f t="shared" si="95"/>
        <v>#REF!</v>
      </c>
      <c r="S402" s="30">
        <v>109</v>
      </c>
      <c r="T402" s="19" t="str">
        <f t="shared" si="73"/>
        <v>Phalacrocorax carbo sinensis</v>
      </c>
      <c r="U402" s="29" t="s">
        <v>1356</v>
      </c>
      <c r="V402" s="19" t="e">
        <f t="array" aca="1" ref="V402" ca="1">_xludf.XLOOKUP(U402,#REF!,#REF!)</f>
        <v>#NAME?</v>
      </c>
      <c r="W402" s="29">
        <v>5126</v>
      </c>
      <c r="X402" s="3" t="str">
        <f t="shared" si="92"/>
        <v/>
      </c>
      <c r="Y402" s="2" t="e">
        <f t="shared" si="74"/>
        <v>#REF!</v>
      </c>
      <c r="Z402" s="2" t="e">
        <f t="shared" si="75"/>
        <v>#REF!</v>
      </c>
      <c r="AA402" s="2" t="e">
        <f t="shared" si="76"/>
        <v>#REF!</v>
      </c>
      <c r="AB402" s="20" t="str">
        <f t="shared" si="77"/>
        <v xml:space="preserve">   Continental Great Cormorant</v>
      </c>
      <c r="AC402" s="2" t="e">
        <f t="array" ref="AC402">IF(K402="3_art",IF(AB402=_xludf.XLOOKUP(W402,#REF!,#REF!),"",_xludf.XLOOKUP(W402,#REF!,#REF!)),IF(K402="2_familj",IF(AB402=_xludf.XLOOKUP(W402,#REF!,#REF!),"",_xludf.XLOOKUP(W402,#REF!,#REF!)),""))</f>
        <v>#REF!</v>
      </c>
    </row>
    <row r="403" spans="1:29" ht="21" customHeight="1">
      <c r="A403" s="22"/>
      <c r="B403" s="22"/>
      <c r="C403" s="22"/>
      <c r="D403" s="24" t="s">
        <v>21</v>
      </c>
      <c r="E403" s="25" t="s">
        <v>1357</v>
      </c>
      <c r="F403" s="26" t="s">
        <v>1358</v>
      </c>
      <c r="G403" s="27"/>
      <c r="H403" s="27"/>
      <c r="I403" s="28"/>
      <c r="J403" s="28"/>
      <c r="K403" s="29" t="e">
        <f t="shared" si="90"/>
        <v>#REF!</v>
      </c>
      <c r="L403" s="30">
        <v>1</v>
      </c>
      <c r="M403" s="19" t="e">
        <f>IF(K403="1_ordning",M399+1,M399)</f>
        <v>#REF!</v>
      </c>
      <c r="N403" s="29">
        <v>14</v>
      </c>
      <c r="O403" s="19" t="e">
        <f t="shared" si="91"/>
        <v>#REF!</v>
      </c>
      <c r="P403" s="32">
        <v>26</v>
      </c>
      <c r="Q403" s="19" t="str">
        <f>IF(LEN(E403)-LEN(SUBSTITUTE(E403," ",""))=1,LEFT(E403,FIND(" ",E403)-1),Q399)</f>
        <v>Gulosus</v>
      </c>
      <c r="R403" s="19" t="e">
        <f>IF(Q403&lt;&gt;Q399,R399+1,R399)</f>
        <v>#REF!</v>
      </c>
      <c r="S403" s="29">
        <v>110</v>
      </c>
      <c r="T403" s="19" t="str">
        <f t="shared" si="73"/>
        <v>PELECANIFORMES</v>
      </c>
      <c r="U403" s="29" t="s">
        <v>1357</v>
      </c>
      <c r="V403" s="19" t="e">
        <f t="array" aca="1" ref="V403" ca="1">_xludf.XLOOKUP(U403,#REF!,#REF!)</f>
        <v>#NAME?</v>
      </c>
      <c r="W403" s="29">
        <v>5142</v>
      </c>
      <c r="X403" s="3" t="str">
        <f t="shared" si="92"/>
        <v/>
      </c>
      <c r="Y403" s="2" t="e">
        <f t="shared" si="74"/>
        <v>#REF!</v>
      </c>
      <c r="Z403" s="20" t="e">
        <f t="shared" si="75"/>
        <v>#REF!</v>
      </c>
      <c r="AA403" s="2" t="e">
        <f t="shared" si="76"/>
        <v>#REF!</v>
      </c>
      <c r="AB403" s="2">
        <f t="shared" si="77"/>
        <v>0</v>
      </c>
      <c r="AC403" s="2" t="e">
        <f t="array" ref="AC403">IF(K403="3_art",IF(AB403=_xludf.XLOOKUP(W403,#REF!,#REF!),"",_xludf.XLOOKUP(W403,#REF!,#REF!)),IF(K403="2_familj",IF(AB403=_xludf.XLOOKUP(W403,#REF!,#REF!),"",_xludf.XLOOKUP(W403,#REF!,#REF!)),""))</f>
        <v>#REF!</v>
      </c>
    </row>
    <row r="404" spans="1:29" ht="13.5" customHeight="1">
      <c r="A404" s="33"/>
      <c r="B404" s="33"/>
      <c r="C404" s="33"/>
      <c r="D404" s="34" t="s">
        <v>21</v>
      </c>
      <c r="E404" s="35" t="s">
        <v>1359</v>
      </c>
      <c r="F404" s="36" t="s">
        <v>1360</v>
      </c>
      <c r="G404" s="36" t="s">
        <v>1361</v>
      </c>
      <c r="H404" s="33"/>
      <c r="K404" s="29" t="e">
        <f t="shared" si="90"/>
        <v>#REF!</v>
      </c>
      <c r="L404" s="30">
        <v>1</v>
      </c>
      <c r="M404" s="19" t="e">
        <f t="shared" ref="M404:M418" si="96">IF(K404="1_ordning",M403+1,M403)</f>
        <v>#REF!</v>
      </c>
      <c r="N404" s="29">
        <v>14</v>
      </c>
      <c r="O404" s="19" t="e">
        <f t="shared" si="91"/>
        <v>#REF!</v>
      </c>
      <c r="P404" s="30">
        <v>27</v>
      </c>
      <c r="Q404" s="19" t="str">
        <f t="shared" ref="Q404:Q418" si="97">IF(LEN(E404)-LEN(SUBSTITUTE(E404," ",""))=1,LEFT(E404,FIND(" ",E404)-1),Q403)</f>
        <v>Gulosus</v>
      </c>
      <c r="R404" s="19" t="e">
        <f t="shared" ref="R404:R418" si="98">IF(Q404&lt;&gt;Q403,R403+1,R403)</f>
        <v>#REF!</v>
      </c>
      <c r="S404" s="30">
        <v>110</v>
      </c>
      <c r="T404" s="19" t="str">
        <f t="shared" si="73"/>
        <v>Threskiornithidae</v>
      </c>
      <c r="U404" s="29" t="s">
        <v>1359</v>
      </c>
      <c r="V404" s="19" t="e">
        <f t="array" aca="1" ref="V404" ca="1">_xludf.XLOOKUP(U404,#REF!,#REF!)</f>
        <v>#NAME?</v>
      </c>
      <c r="W404" s="29">
        <v>5143</v>
      </c>
      <c r="X404" s="3" t="str">
        <f t="shared" si="92"/>
        <v/>
      </c>
      <c r="Y404" s="2" t="e">
        <f t="shared" si="74"/>
        <v>#REF!</v>
      </c>
      <c r="Z404" s="20" t="e">
        <f t="shared" si="75"/>
        <v>#REF!</v>
      </c>
      <c r="AA404" s="2" t="e">
        <f t="shared" si="76"/>
        <v>#REF!</v>
      </c>
      <c r="AB404" s="20" t="str">
        <f t="shared" si="77"/>
        <v>Ibises and Spoonbills</v>
      </c>
      <c r="AC404" s="2" t="e">
        <f t="array" ref="AC404">IF(K404="3_art",IF(AB404=_xludf.XLOOKUP(W404,#REF!,#REF!),"",_xludf.XLOOKUP(W404,#REF!,#REF!)),IF(K404="2_familj",IF(AB404=_xludf.XLOOKUP(W404,#REF!,#REF!),"",_xludf.XLOOKUP(W404,#REF!,#REF!)),""))</f>
        <v>#REF!</v>
      </c>
    </row>
    <row r="405" spans="1:29" ht="13.5" customHeight="1">
      <c r="A405" s="37"/>
      <c r="B405" s="38" t="s">
        <v>36</v>
      </c>
      <c r="C405" s="38" t="s">
        <v>31</v>
      </c>
      <c r="D405" s="66" t="s">
        <v>1362</v>
      </c>
      <c r="E405" s="40" t="s">
        <v>1363</v>
      </c>
      <c r="F405" s="41" t="s">
        <v>1364</v>
      </c>
      <c r="G405" s="41" t="s">
        <v>1365</v>
      </c>
      <c r="H405" s="49"/>
      <c r="K405" s="29" t="e">
        <f t="shared" si="90"/>
        <v>#REF!</v>
      </c>
      <c r="L405" s="30">
        <v>1</v>
      </c>
      <c r="M405" s="19" t="e">
        <f t="shared" si="96"/>
        <v>#REF!</v>
      </c>
      <c r="N405" s="29">
        <v>14</v>
      </c>
      <c r="O405" s="19" t="e">
        <f t="shared" si="91"/>
        <v>#REF!</v>
      </c>
      <c r="P405" s="30">
        <v>27</v>
      </c>
      <c r="Q405" s="19" t="str">
        <f t="shared" si="97"/>
        <v>Plegadis</v>
      </c>
      <c r="R405" s="19" t="e">
        <f t="shared" si="98"/>
        <v>#REF!</v>
      </c>
      <c r="S405" s="30">
        <v>111</v>
      </c>
      <c r="T405" s="19" t="str">
        <f t="shared" si="73"/>
        <v>Plegadis falcinellus</v>
      </c>
      <c r="U405" s="29" t="s">
        <v>1363</v>
      </c>
      <c r="V405" s="19" t="e">
        <f t="array" aca="1" ref="V405" ca="1">_xludf.XLOOKUP(U405,#REF!,#REF!)</f>
        <v>#NAME?</v>
      </c>
      <c r="W405" s="29">
        <v>5166</v>
      </c>
      <c r="X405" s="3" t="str">
        <f t="shared" si="92"/>
        <v/>
      </c>
      <c r="Y405" s="2" t="e">
        <f t="shared" si="74"/>
        <v>#REF!</v>
      </c>
      <c r="Z405" s="2" t="e">
        <f t="shared" si="75"/>
        <v>#REF!</v>
      </c>
      <c r="AA405" s="2" t="e">
        <f t="shared" si="76"/>
        <v>#REF!</v>
      </c>
      <c r="AB405" s="20" t="str">
        <f t="shared" si="77"/>
        <v>Glossy Ibis</v>
      </c>
      <c r="AC405" s="2" t="e">
        <f t="array" ref="AC405">IF(K405="3_art",IF(AB405=_xludf.XLOOKUP(W405,#REF!,#REF!),"",_xludf.XLOOKUP(W405,#REF!,#REF!)),IF(K405="2_familj",IF(AB405=_xludf.XLOOKUP(W405,#REF!,#REF!),"",_xludf.XLOOKUP(W405,#REF!,#REF!)),""))</f>
        <v>#REF!</v>
      </c>
    </row>
    <row r="406" spans="1:29" ht="13.5" customHeight="1">
      <c r="A406" s="37"/>
      <c r="B406" s="38" t="s">
        <v>36</v>
      </c>
      <c r="C406" s="38" t="s">
        <v>55</v>
      </c>
      <c r="D406" s="48"/>
      <c r="E406" s="40" t="s">
        <v>1366</v>
      </c>
      <c r="F406" s="41" t="s">
        <v>1367</v>
      </c>
      <c r="G406" s="41" t="s">
        <v>1368</v>
      </c>
      <c r="H406" s="49"/>
      <c r="K406" s="29" t="e">
        <f t="shared" si="90"/>
        <v>#REF!</v>
      </c>
      <c r="L406" s="30">
        <v>1</v>
      </c>
      <c r="M406" s="19" t="e">
        <f t="shared" si="96"/>
        <v>#REF!</v>
      </c>
      <c r="N406" s="29">
        <v>14</v>
      </c>
      <c r="O406" s="19" t="e">
        <f t="shared" si="91"/>
        <v>#REF!</v>
      </c>
      <c r="P406" s="30">
        <v>27</v>
      </c>
      <c r="Q406" s="19" t="str">
        <f t="shared" si="97"/>
        <v>Platalea</v>
      </c>
      <c r="R406" s="19" t="e">
        <f t="shared" si="98"/>
        <v>#REF!</v>
      </c>
      <c r="S406" s="30">
        <v>112</v>
      </c>
      <c r="T406" s="19" t="str">
        <f t="shared" si="73"/>
        <v>Platalea leucorodia</v>
      </c>
      <c r="U406" s="29" t="s">
        <v>1366</v>
      </c>
      <c r="V406" s="19" t="e">
        <f t="array" aca="1" ref="V406" ca="1">_xludf.XLOOKUP(U406,#REF!,#REF!)</f>
        <v>#NAME?</v>
      </c>
      <c r="W406" s="29">
        <v>5199</v>
      </c>
      <c r="X406" s="3" t="str">
        <f t="shared" si="92"/>
        <v/>
      </c>
      <c r="Y406" s="2" t="e">
        <f t="shared" si="74"/>
        <v>#REF!</v>
      </c>
      <c r="Z406" s="2" t="e">
        <f t="shared" si="75"/>
        <v>#REF!</v>
      </c>
      <c r="AA406" s="2" t="e">
        <f t="shared" si="76"/>
        <v>#REF!</v>
      </c>
      <c r="AB406" s="20" t="str">
        <f t="shared" si="77"/>
        <v>Eurasian Spoonbill</v>
      </c>
      <c r="AC406" s="2" t="e">
        <f t="array" ref="AC406">IF(K406="3_art",IF(AB406=_xludf.XLOOKUP(W406,#REF!,#REF!),"",_xludf.XLOOKUP(W406,#REF!,#REF!)),IF(K406="2_familj",IF(AB406=_xludf.XLOOKUP(W406,#REF!,#REF!),"",_xludf.XLOOKUP(W406,#REF!,#REF!)),""))</f>
        <v>#REF!</v>
      </c>
    </row>
    <row r="407" spans="1:29" ht="13.5" customHeight="1">
      <c r="A407" s="37"/>
      <c r="B407" s="38" t="s">
        <v>36</v>
      </c>
      <c r="C407" s="38" t="s">
        <v>55</v>
      </c>
      <c r="D407" s="67"/>
      <c r="E407" s="44" t="s">
        <v>1369</v>
      </c>
      <c r="F407" s="45" t="s">
        <v>1370</v>
      </c>
      <c r="G407" s="45" t="s">
        <v>1371</v>
      </c>
      <c r="H407" s="60"/>
      <c r="K407" s="29" t="e">
        <f t="shared" si="90"/>
        <v>#REF!</v>
      </c>
      <c r="L407" s="30">
        <v>1</v>
      </c>
      <c r="M407" s="19" t="e">
        <f t="shared" si="96"/>
        <v>#REF!</v>
      </c>
      <c r="N407" s="29">
        <v>14</v>
      </c>
      <c r="O407" s="19" t="e">
        <f t="shared" si="91"/>
        <v>#REF!</v>
      </c>
      <c r="P407" s="30">
        <v>27</v>
      </c>
      <c r="Q407" s="19" t="str">
        <f t="shared" si="97"/>
        <v>Platalea</v>
      </c>
      <c r="R407" s="19" t="e">
        <f t="shared" si="98"/>
        <v>#REF!</v>
      </c>
      <c r="S407" s="30">
        <v>112</v>
      </c>
      <c r="T407" s="19" t="str">
        <f t="shared" si="73"/>
        <v>Platalea leucorodia leucorodia</v>
      </c>
      <c r="U407" s="29" t="s">
        <v>1372</v>
      </c>
      <c r="V407" s="19" t="e">
        <f t="array" aca="1" ref="V407" ca="1">_xludf.XLOOKUP(U407,#REF!,#REF!)</f>
        <v>#NAME?</v>
      </c>
      <c r="W407" s="29">
        <v>5200</v>
      </c>
      <c r="X407" s="3" t="str">
        <f t="shared" si="92"/>
        <v/>
      </c>
      <c r="Y407" s="2" t="e">
        <f t="shared" si="74"/>
        <v>#REF!</v>
      </c>
      <c r="Z407" s="2" t="e">
        <f t="shared" si="75"/>
        <v>#REF!</v>
      </c>
      <c r="AA407" s="2" t="e">
        <f t="shared" si="76"/>
        <v>#REF!</v>
      </c>
      <c r="AB407" s="20" t="str">
        <f t="shared" si="77"/>
        <v xml:space="preserve">   Palearctic Eurasian Spoonbill</v>
      </c>
      <c r="AC407" s="2" t="e">
        <f t="array" ref="AC407">IF(K407="3_art",IF(AB407=_xludf.XLOOKUP(W407,#REF!,#REF!),"",_xludf.XLOOKUP(W407,#REF!,#REF!)),IF(K407="2_familj",IF(AB407=_xludf.XLOOKUP(W407,#REF!,#REF!),"",_xludf.XLOOKUP(W407,#REF!,#REF!)),""))</f>
        <v>#REF!</v>
      </c>
    </row>
    <row r="408" spans="1:29" ht="13.5" customHeight="1">
      <c r="A408" s="110"/>
      <c r="B408" s="36"/>
      <c r="C408" s="36"/>
      <c r="D408" s="34" t="s">
        <v>21</v>
      </c>
      <c r="E408" s="35" t="s">
        <v>1373</v>
      </c>
      <c r="F408" s="36" t="s">
        <v>1374</v>
      </c>
      <c r="G408" s="36" t="s">
        <v>1375</v>
      </c>
      <c r="H408" s="33"/>
      <c r="K408" s="29" t="e">
        <f t="shared" si="90"/>
        <v>#REF!</v>
      </c>
      <c r="L408" s="30">
        <v>1</v>
      </c>
      <c r="M408" s="19" t="e">
        <f t="shared" si="96"/>
        <v>#REF!</v>
      </c>
      <c r="N408" s="29">
        <v>14</v>
      </c>
      <c r="O408" s="19" t="e">
        <f t="shared" si="91"/>
        <v>#REF!</v>
      </c>
      <c r="P408" s="30">
        <v>28</v>
      </c>
      <c r="Q408" s="19" t="str">
        <f t="shared" si="97"/>
        <v>Platalea</v>
      </c>
      <c r="R408" s="19" t="e">
        <f t="shared" si="98"/>
        <v>#REF!</v>
      </c>
      <c r="S408" s="30">
        <v>112</v>
      </c>
      <c r="T408" s="19" t="str">
        <f t="shared" si="73"/>
        <v>Ardeidae</v>
      </c>
      <c r="U408" s="29" t="s">
        <v>1373</v>
      </c>
      <c r="V408" s="19" t="e">
        <f t="array" aca="1" ref="V408" ca="1">_xludf.XLOOKUP(U408,#REF!,#REF!)</f>
        <v>#NAME?</v>
      </c>
      <c r="W408" s="29">
        <v>5239</v>
      </c>
      <c r="X408" s="3" t="str">
        <f t="shared" si="92"/>
        <v/>
      </c>
      <c r="Y408" s="2" t="e">
        <f t="shared" si="74"/>
        <v>#REF!</v>
      </c>
      <c r="Z408" s="20" t="e">
        <f t="shared" si="75"/>
        <v>#REF!</v>
      </c>
      <c r="AA408" s="2" t="e">
        <f t="shared" si="76"/>
        <v>#REF!</v>
      </c>
      <c r="AB408" s="20" t="str">
        <f t="shared" si="77"/>
        <v>Herons, Egrets, and Bitterns</v>
      </c>
      <c r="AC408" s="2" t="e">
        <f t="array" ref="AC408">IF(K408="3_art",IF(AB408=_xludf.XLOOKUP(W408,#REF!,#REF!),"",_xludf.XLOOKUP(W408,#REF!,#REF!)),IF(K408="2_familj",IF(AB408=_xludf.XLOOKUP(W408,#REF!,#REF!),"",_xludf.XLOOKUP(W408,#REF!,#REF!)),""))</f>
        <v>#REF!</v>
      </c>
    </row>
    <row r="409" spans="1:29" ht="13.5" customHeight="1">
      <c r="A409" s="37"/>
      <c r="B409" s="37"/>
      <c r="C409" s="37"/>
      <c r="D409" s="48"/>
      <c r="E409" s="68" t="s">
        <v>1376</v>
      </c>
      <c r="F409" s="41" t="s">
        <v>1377</v>
      </c>
      <c r="G409" s="41" t="s">
        <v>1378</v>
      </c>
      <c r="H409" s="49"/>
      <c r="K409" s="29" t="e">
        <f t="shared" si="90"/>
        <v>#REF!</v>
      </c>
      <c r="L409" s="30">
        <v>1</v>
      </c>
      <c r="M409" s="19" t="e">
        <f t="shared" si="96"/>
        <v>#REF!</v>
      </c>
      <c r="N409" s="29">
        <v>14</v>
      </c>
      <c r="O409" s="19" t="e">
        <f t="shared" si="91"/>
        <v>#REF!</v>
      </c>
      <c r="P409" s="30">
        <v>28</v>
      </c>
      <c r="Q409" s="19" t="str">
        <f t="shared" si="97"/>
        <v>Botaurus</v>
      </c>
      <c r="R409" s="19" t="e">
        <f t="shared" si="98"/>
        <v>#REF!</v>
      </c>
      <c r="S409" s="30">
        <v>113</v>
      </c>
      <c r="T409" s="19" t="str">
        <f t="shared" si="73"/>
        <v>Botaurus stellaris</v>
      </c>
      <c r="U409" s="29" t="s">
        <v>1376</v>
      </c>
      <c r="V409" s="19" t="e">
        <f t="array" aca="1" ref="V409" ca="1">_xludf.XLOOKUP(U409,#REF!,#REF!)</f>
        <v>#NAME?</v>
      </c>
      <c r="W409" s="29">
        <v>5272</v>
      </c>
      <c r="X409" s="3" t="str">
        <f t="shared" si="92"/>
        <v/>
      </c>
      <c r="Y409" s="2" t="e">
        <f t="shared" si="74"/>
        <v>#REF!</v>
      </c>
      <c r="Z409" s="2" t="e">
        <f t="shared" si="75"/>
        <v>#REF!</v>
      </c>
      <c r="AA409" s="2" t="e">
        <f t="shared" si="76"/>
        <v>#REF!</v>
      </c>
      <c r="AB409" s="20" t="str">
        <f t="shared" si="77"/>
        <v>Eurasian Bittern</v>
      </c>
      <c r="AC409" s="2" t="e">
        <f t="array" ref="AC409">IF(K409="3_art",IF(AB409=_xludf.XLOOKUP(W409,#REF!,#REF!),"",_xludf.XLOOKUP(W409,#REF!,#REF!)),IF(K409="2_familj",IF(AB409=_xludf.XLOOKUP(W409,#REF!,#REF!),"",_xludf.XLOOKUP(W409,#REF!,#REF!)),""))</f>
        <v>#REF!</v>
      </c>
    </row>
    <row r="410" spans="1:29" ht="13.5" customHeight="1">
      <c r="A410" s="37"/>
      <c r="B410" s="38" t="s">
        <v>36</v>
      </c>
      <c r="C410" s="38" t="s">
        <v>37</v>
      </c>
      <c r="D410" s="51"/>
      <c r="E410" s="65" t="s">
        <v>1379</v>
      </c>
      <c r="F410" s="45" t="s">
        <v>1380</v>
      </c>
      <c r="G410" s="45" t="s">
        <v>1381</v>
      </c>
      <c r="H410" s="49"/>
      <c r="K410" s="29" t="e">
        <f t="shared" si="90"/>
        <v>#REF!</v>
      </c>
      <c r="L410" s="30">
        <v>1</v>
      </c>
      <c r="M410" s="19" t="e">
        <f t="shared" si="96"/>
        <v>#REF!</v>
      </c>
      <c r="N410" s="29">
        <v>14</v>
      </c>
      <c r="O410" s="19" t="e">
        <f t="shared" si="91"/>
        <v>#REF!</v>
      </c>
      <c r="P410" s="30">
        <v>28</v>
      </c>
      <c r="Q410" s="19" t="str">
        <f t="shared" si="97"/>
        <v>Botaurus</v>
      </c>
      <c r="R410" s="19" t="e">
        <f t="shared" si="98"/>
        <v>#REF!</v>
      </c>
      <c r="S410" s="30">
        <v>113</v>
      </c>
      <c r="T410" s="19" t="str">
        <f t="shared" si="73"/>
        <v>Botaurus stellaris stellaris</v>
      </c>
      <c r="U410" s="29" t="s">
        <v>1382</v>
      </c>
      <c r="V410" s="19" t="e">
        <f t="array" aca="1" ref="V410" ca="1">_xludf.XLOOKUP(U410,#REF!,#REF!)</f>
        <v>#NAME?</v>
      </c>
      <c r="W410" s="29">
        <v>5273</v>
      </c>
      <c r="X410" s="3" t="str">
        <f t="shared" si="92"/>
        <v/>
      </c>
      <c r="Y410" s="2" t="e">
        <f t="shared" si="74"/>
        <v>#REF!</v>
      </c>
      <c r="Z410" s="2" t="e">
        <f t="shared" si="75"/>
        <v>#REF!</v>
      </c>
      <c r="AA410" s="2" t="e">
        <f t="shared" si="76"/>
        <v>#REF!</v>
      </c>
      <c r="AB410" s="20" t="str">
        <f t="shared" si="77"/>
        <v xml:space="preserve">   Common Eurasian Bittern*</v>
      </c>
      <c r="AC410" s="2" t="e">
        <f t="array" ref="AC410">IF(K410="3_art",IF(AB410=_xludf.XLOOKUP(W410,#REF!,#REF!),"",_xludf.XLOOKUP(W410,#REF!,#REF!)),IF(K410="2_familj",IF(AB410=_xludf.XLOOKUP(W410,#REF!,#REF!),"",_xludf.XLOOKUP(W410,#REF!,#REF!)),""))</f>
        <v>#REF!</v>
      </c>
    </row>
    <row r="411" spans="1:29" ht="13.5" customHeight="1">
      <c r="A411" s="38" t="s">
        <v>84</v>
      </c>
      <c r="B411" s="38" t="s">
        <v>36</v>
      </c>
      <c r="C411" s="38" t="s">
        <v>31</v>
      </c>
      <c r="D411" s="66" t="s">
        <v>377</v>
      </c>
      <c r="E411" s="68" t="s">
        <v>1383</v>
      </c>
      <c r="F411" s="41" t="s">
        <v>1384</v>
      </c>
      <c r="G411" s="41" t="s">
        <v>1385</v>
      </c>
      <c r="H411" s="49"/>
      <c r="K411" s="29" t="e">
        <f t="shared" si="90"/>
        <v>#REF!</v>
      </c>
      <c r="L411" s="30">
        <v>1</v>
      </c>
      <c r="M411" s="19" t="e">
        <f t="shared" si="96"/>
        <v>#REF!</v>
      </c>
      <c r="N411" s="29">
        <v>14</v>
      </c>
      <c r="O411" s="19" t="e">
        <f t="shared" si="91"/>
        <v>#REF!</v>
      </c>
      <c r="P411" s="30">
        <v>28</v>
      </c>
      <c r="Q411" s="19" t="str">
        <f t="shared" si="97"/>
        <v>Botaurus</v>
      </c>
      <c r="R411" s="19" t="e">
        <f t="shared" si="98"/>
        <v>#REF!</v>
      </c>
      <c r="S411" s="30">
        <v>113</v>
      </c>
      <c r="T411" s="19" t="str">
        <f t="shared" si="73"/>
        <v>Botaurus lentiginosus</v>
      </c>
      <c r="U411" s="29" t="s">
        <v>1383</v>
      </c>
      <c r="V411" s="19" t="e">
        <f t="array" aca="1" ref="V411" ca="1">_xludf.XLOOKUP(U411,#REF!,#REF!)</f>
        <v>#NAME?</v>
      </c>
      <c r="W411" s="29">
        <v>5275</v>
      </c>
      <c r="X411" s="3" t="str">
        <f t="shared" si="92"/>
        <v/>
      </c>
      <c r="Y411" s="2" t="e">
        <f t="shared" si="74"/>
        <v>#REF!</v>
      </c>
      <c r="Z411" s="2" t="e">
        <f t="shared" si="75"/>
        <v>#REF!</v>
      </c>
      <c r="AA411" s="2" t="e">
        <f t="shared" si="76"/>
        <v>#REF!</v>
      </c>
      <c r="AB411" s="20" t="str">
        <f t="shared" si="77"/>
        <v>American Bittern</v>
      </c>
      <c r="AC411" s="2" t="e">
        <f t="array" ref="AC411">IF(K411="3_art",IF(AB411=_xludf.XLOOKUP(W411,#REF!,#REF!),"",_xludf.XLOOKUP(W411,#REF!,#REF!)),IF(K411="2_familj",IF(AB411=_xludf.XLOOKUP(W411,#REF!,#REF!),"",_xludf.XLOOKUP(W411,#REF!,#REF!)),""))</f>
        <v>#REF!</v>
      </c>
    </row>
    <row r="412" spans="1:29" ht="13.5" customHeight="1">
      <c r="A412" s="38" t="s">
        <v>84</v>
      </c>
      <c r="B412" s="37"/>
      <c r="C412" s="37"/>
      <c r="D412" s="83"/>
      <c r="E412" s="68" t="s">
        <v>1386</v>
      </c>
      <c r="F412" s="41" t="s">
        <v>1387</v>
      </c>
      <c r="G412" s="41" t="s">
        <v>1388</v>
      </c>
      <c r="H412" s="84"/>
      <c r="K412" s="29" t="e">
        <f t="shared" si="90"/>
        <v>#REF!</v>
      </c>
      <c r="L412" s="30">
        <v>1</v>
      </c>
      <c r="M412" s="19" t="e">
        <f t="shared" si="96"/>
        <v>#REF!</v>
      </c>
      <c r="N412" s="29">
        <v>14</v>
      </c>
      <c r="O412" s="19" t="e">
        <f t="shared" si="91"/>
        <v>#REF!</v>
      </c>
      <c r="P412" s="30">
        <v>28</v>
      </c>
      <c r="Q412" s="19" t="str">
        <f t="shared" si="97"/>
        <v>Botaurus</v>
      </c>
      <c r="R412" s="19" t="e">
        <f t="shared" si="98"/>
        <v>#REF!</v>
      </c>
      <c r="S412" s="30">
        <v>113</v>
      </c>
      <c r="T412" s="19" t="str">
        <f t="shared" si="73"/>
        <v>Botaurus minutus</v>
      </c>
      <c r="U412" s="29" t="s">
        <v>1389</v>
      </c>
      <c r="V412" s="19" t="e">
        <f t="array" aca="1" ref="V412" ca="1">_xludf.XLOOKUP(U412,#REF!,#REF!)</f>
        <v>#NAME?</v>
      </c>
      <c r="W412" s="29">
        <v>5286</v>
      </c>
      <c r="X412" s="3" t="str">
        <f t="shared" si="92"/>
        <v/>
      </c>
      <c r="Y412" s="2" t="e">
        <f t="shared" si="74"/>
        <v>#REF!</v>
      </c>
      <c r="Z412" s="2" t="e">
        <f t="shared" si="75"/>
        <v>#REF!</v>
      </c>
      <c r="AA412" s="2" t="e">
        <f t="shared" si="76"/>
        <v>#REF!</v>
      </c>
      <c r="AB412" s="20" t="str">
        <f t="shared" si="77"/>
        <v>Little Bittern</v>
      </c>
      <c r="AC412" s="2" t="e">
        <f t="array" ref="AC412">IF(K412="3_art",IF(AB412=_xludf.XLOOKUP(W412,#REF!,#REF!),"",_xludf.XLOOKUP(W412,#REF!,#REF!)),IF(K412="2_familj",IF(AB412=_xludf.XLOOKUP(W412,#REF!,#REF!),"",_xludf.XLOOKUP(W412,#REF!,#REF!)),""))</f>
        <v>#REF!</v>
      </c>
    </row>
    <row r="413" spans="1:29" ht="13.5" customHeight="1">
      <c r="A413" s="37"/>
      <c r="B413" s="38" t="s">
        <v>36</v>
      </c>
      <c r="C413" s="38" t="s">
        <v>31</v>
      </c>
      <c r="D413" s="72" t="s">
        <v>638</v>
      </c>
      <c r="E413" s="65" t="s">
        <v>1390</v>
      </c>
      <c r="F413" s="45" t="s">
        <v>1391</v>
      </c>
      <c r="G413" s="63" t="s">
        <v>1392</v>
      </c>
      <c r="H413" s="80"/>
      <c r="K413" s="29" t="e">
        <f t="shared" si="90"/>
        <v>#REF!</v>
      </c>
      <c r="L413" s="30">
        <v>1</v>
      </c>
      <c r="M413" s="19" t="e">
        <f t="shared" si="96"/>
        <v>#REF!</v>
      </c>
      <c r="N413" s="29">
        <v>14</v>
      </c>
      <c r="O413" s="19" t="e">
        <f t="shared" si="91"/>
        <v>#REF!</v>
      </c>
      <c r="P413" s="30">
        <v>28</v>
      </c>
      <c r="Q413" s="19" t="str">
        <f t="shared" si="97"/>
        <v>Botaurus</v>
      </c>
      <c r="R413" s="19" t="e">
        <f t="shared" si="98"/>
        <v>#REF!</v>
      </c>
      <c r="S413" s="30">
        <v>113</v>
      </c>
      <c r="T413" s="19" t="str">
        <f t="shared" si="73"/>
        <v>Botaurus minutus minutus</v>
      </c>
      <c r="U413" s="29" t="s">
        <v>1393</v>
      </c>
      <c r="V413" s="19" t="e">
        <f t="array" aca="1" ref="V413" ca="1">_xludf.XLOOKUP(U413,#REF!,#REF!)</f>
        <v>#NAME?</v>
      </c>
      <c r="W413" s="29">
        <v>5287</v>
      </c>
      <c r="X413" s="3" t="str">
        <f t="shared" si="92"/>
        <v/>
      </c>
      <c r="Y413" s="2" t="e">
        <f t="shared" si="74"/>
        <v>#REF!</v>
      </c>
      <c r="Z413" s="2" t="e">
        <f t="shared" si="75"/>
        <v>#REF!</v>
      </c>
      <c r="AA413" s="2" t="e">
        <f t="shared" si="76"/>
        <v>#REF!</v>
      </c>
      <c r="AB413" s="20" t="str">
        <f t="shared" si="77"/>
        <v xml:space="preserve">   Common Little Bittern</v>
      </c>
      <c r="AC413" s="2" t="e">
        <f t="array" ref="AC413">IF(K413="3_art",IF(AB413=_xludf.XLOOKUP(W413,#REF!,#REF!),"",_xludf.XLOOKUP(W413,#REF!,#REF!)),IF(K413="2_familj",IF(AB413=_xludf.XLOOKUP(W413,#REF!,#REF!),"",_xludf.XLOOKUP(W413,#REF!,#REF!)),""))</f>
        <v>#REF!</v>
      </c>
    </row>
    <row r="414" spans="1:29" ht="13.5" customHeight="1">
      <c r="A414" s="37"/>
      <c r="B414" s="37"/>
      <c r="C414" s="37"/>
      <c r="D414" s="48"/>
      <c r="E414" s="40" t="s">
        <v>1394</v>
      </c>
      <c r="F414" s="41" t="s">
        <v>1395</v>
      </c>
      <c r="G414" s="41" t="s">
        <v>1396</v>
      </c>
      <c r="H414" s="49"/>
      <c r="K414" s="29" t="e">
        <f t="shared" si="90"/>
        <v>#REF!</v>
      </c>
      <c r="L414" s="30">
        <v>1</v>
      </c>
      <c r="M414" s="19" t="e">
        <f t="shared" si="96"/>
        <v>#REF!</v>
      </c>
      <c r="N414" s="29">
        <v>14</v>
      </c>
      <c r="O414" s="19" t="e">
        <f t="shared" si="91"/>
        <v>#REF!</v>
      </c>
      <c r="P414" s="30">
        <v>28</v>
      </c>
      <c r="Q414" s="19" t="str">
        <f t="shared" si="97"/>
        <v>Egretta</v>
      </c>
      <c r="R414" s="19" t="e">
        <f t="shared" si="98"/>
        <v>#REF!</v>
      </c>
      <c r="S414" s="30">
        <v>114</v>
      </c>
      <c r="T414" s="19" t="str">
        <f t="shared" si="73"/>
        <v>Egretta garzetta</v>
      </c>
      <c r="U414" s="29" t="s">
        <v>1394</v>
      </c>
      <c r="V414" s="19" t="e">
        <f t="array" aca="1" ref="V414" ca="1">_xludf.XLOOKUP(U414,#REF!,#REF!)</f>
        <v>#NAME?</v>
      </c>
      <c r="W414" s="29">
        <v>5328</v>
      </c>
      <c r="X414" s="3" t="str">
        <f t="shared" si="92"/>
        <v/>
      </c>
      <c r="Y414" s="2" t="e">
        <f t="shared" si="74"/>
        <v>#REF!</v>
      </c>
      <c r="Z414" s="2" t="e">
        <f t="shared" si="75"/>
        <v>#REF!</v>
      </c>
      <c r="AA414" s="2" t="e">
        <f t="shared" si="76"/>
        <v>#REF!</v>
      </c>
      <c r="AB414" s="20" t="str">
        <f t="shared" si="77"/>
        <v>Little Egret</v>
      </c>
      <c r="AC414" s="2" t="e">
        <f t="array" ref="AC414">IF(K414="3_art",IF(AB414=_xludf.XLOOKUP(W414,#REF!,#REF!),"",_xludf.XLOOKUP(W414,#REF!,#REF!)),IF(K414="2_familj",IF(AB414=_xludf.XLOOKUP(W414,#REF!,#REF!),"",_xludf.XLOOKUP(W414,#REF!,#REF!)),""))</f>
        <v>#REF!</v>
      </c>
    </row>
    <row r="415" spans="1:29" ht="13.5" customHeight="1">
      <c r="A415" s="37"/>
      <c r="B415" s="38" t="s">
        <v>36</v>
      </c>
      <c r="C415" s="74" t="s">
        <v>55</v>
      </c>
      <c r="D415" s="51"/>
      <c r="E415" s="44" t="s">
        <v>1397</v>
      </c>
      <c r="F415" s="45" t="s">
        <v>1398</v>
      </c>
      <c r="G415" s="45" t="s">
        <v>1399</v>
      </c>
      <c r="H415" s="80"/>
      <c r="K415" s="29" t="e">
        <f t="shared" si="90"/>
        <v>#REF!</v>
      </c>
      <c r="L415" s="30">
        <v>1</v>
      </c>
      <c r="M415" s="19" t="e">
        <f t="shared" si="96"/>
        <v>#REF!</v>
      </c>
      <c r="N415" s="29">
        <v>14</v>
      </c>
      <c r="O415" s="19" t="e">
        <f t="shared" si="91"/>
        <v>#REF!</v>
      </c>
      <c r="P415" s="30">
        <v>28</v>
      </c>
      <c r="Q415" s="19" t="str">
        <f t="shared" si="97"/>
        <v>Egretta</v>
      </c>
      <c r="R415" s="19" t="e">
        <f t="shared" si="98"/>
        <v>#REF!</v>
      </c>
      <c r="S415" s="30">
        <v>114</v>
      </c>
      <c r="T415" s="19" t="str">
        <f t="shared" si="73"/>
        <v>Egretta garzetta garzetta</v>
      </c>
      <c r="U415" s="29" t="s">
        <v>1400</v>
      </c>
      <c r="V415" s="19" t="e">
        <f t="array" aca="1" ref="V415" ca="1">_xludf.XLOOKUP(U415,#REF!,#REF!)</f>
        <v>#NAME?</v>
      </c>
      <c r="W415" s="29">
        <v>5329</v>
      </c>
      <c r="X415" s="3" t="str">
        <f t="shared" si="92"/>
        <v/>
      </c>
      <c r="Y415" s="2" t="e">
        <f t="shared" si="74"/>
        <v>#REF!</v>
      </c>
      <c r="Z415" s="2" t="e">
        <f t="shared" si="75"/>
        <v>#REF!</v>
      </c>
      <c r="AA415" s="2" t="e">
        <f t="shared" si="76"/>
        <v>#REF!</v>
      </c>
      <c r="AB415" s="20" t="str">
        <f t="shared" si="77"/>
        <v xml:space="preserve">   Western Little Egret</v>
      </c>
      <c r="AC415" s="2" t="e">
        <f t="array" ref="AC415">IF(K415="3_art",IF(AB415=_xludf.XLOOKUP(W415,#REF!,#REF!),"",_xludf.XLOOKUP(W415,#REF!,#REF!)),IF(K415="2_familj",IF(AB415=_xludf.XLOOKUP(W415,#REF!,#REF!),"",_xludf.XLOOKUP(W415,#REF!,#REF!)),""))</f>
        <v>#REF!</v>
      </c>
    </row>
    <row r="416" spans="1:29" ht="13.5" customHeight="1">
      <c r="A416" s="37"/>
      <c r="B416" s="37"/>
      <c r="C416" s="37"/>
      <c r="D416" s="83"/>
      <c r="E416" s="40" t="s">
        <v>1401</v>
      </c>
      <c r="F416" s="41" t="s">
        <v>1402</v>
      </c>
      <c r="G416" s="41" t="s">
        <v>1403</v>
      </c>
      <c r="H416" s="49"/>
      <c r="K416" s="29" t="e">
        <f t="shared" si="90"/>
        <v>#REF!</v>
      </c>
      <c r="L416" s="30">
        <v>1</v>
      </c>
      <c r="M416" s="19" t="e">
        <f t="shared" si="96"/>
        <v>#REF!</v>
      </c>
      <c r="N416" s="29">
        <v>14</v>
      </c>
      <c r="O416" s="19" t="e">
        <f t="shared" si="91"/>
        <v>#REF!</v>
      </c>
      <c r="P416" s="30">
        <v>28</v>
      </c>
      <c r="Q416" s="19" t="str">
        <f t="shared" si="97"/>
        <v>Nycticorax</v>
      </c>
      <c r="R416" s="19" t="e">
        <f t="shared" si="98"/>
        <v>#REF!</v>
      </c>
      <c r="S416" s="30">
        <v>115</v>
      </c>
      <c r="T416" s="19" t="str">
        <f t="shared" si="73"/>
        <v>Nycticorax nycticorax</v>
      </c>
      <c r="U416" s="29" t="s">
        <v>1401</v>
      </c>
      <c r="V416" s="19" t="e">
        <f t="array" aca="1" ref="V416" ca="1">_xludf.XLOOKUP(U416,#REF!,#REF!)</f>
        <v>#NAME?</v>
      </c>
      <c r="W416" s="29">
        <v>5341</v>
      </c>
      <c r="X416" s="3" t="str">
        <f t="shared" si="92"/>
        <v/>
      </c>
      <c r="Y416" s="2" t="e">
        <f t="shared" si="74"/>
        <v>#REF!</v>
      </c>
      <c r="Z416" s="2" t="e">
        <f t="shared" si="75"/>
        <v>#REF!</v>
      </c>
      <c r="AA416" s="2" t="e">
        <f t="shared" si="76"/>
        <v>#REF!</v>
      </c>
      <c r="AB416" s="20" t="str">
        <f t="shared" si="77"/>
        <v>Black-crowned Night Heron</v>
      </c>
      <c r="AC416" s="2" t="e">
        <f t="array" ref="AC416">IF(K416="3_art",IF(AB416=_xludf.XLOOKUP(W416,#REF!,#REF!),"",_xludf.XLOOKUP(W416,#REF!,#REF!)),IF(K416="2_familj",IF(AB416=_xludf.XLOOKUP(W416,#REF!,#REF!),"",_xludf.XLOOKUP(W416,#REF!,#REF!)),""))</f>
        <v>#REF!</v>
      </c>
    </row>
    <row r="417" spans="1:29" ht="13.5" customHeight="1">
      <c r="A417" s="37"/>
      <c r="B417" s="38" t="s">
        <v>36</v>
      </c>
      <c r="C417" s="38" t="s">
        <v>31</v>
      </c>
      <c r="D417" s="72" t="s">
        <v>450</v>
      </c>
      <c r="E417" s="44" t="s">
        <v>1404</v>
      </c>
      <c r="F417" s="45" t="s">
        <v>1405</v>
      </c>
      <c r="G417" s="45" t="s">
        <v>1406</v>
      </c>
      <c r="H417" s="60"/>
      <c r="K417" s="29" t="e">
        <f t="shared" si="90"/>
        <v>#REF!</v>
      </c>
      <c r="L417" s="30">
        <v>1</v>
      </c>
      <c r="M417" s="19" t="e">
        <f t="shared" si="96"/>
        <v>#REF!</v>
      </c>
      <c r="N417" s="29">
        <v>14</v>
      </c>
      <c r="O417" s="19" t="e">
        <f t="shared" si="91"/>
        <v>#REF!</v>
      </c>
      <c r="P417" s="30">
        <v>28</v>
      </c>
      <c r="Q417" s="19" t="str">
        <f t="shared" si="97"/>
        <v>Nycticorax</v>
      </c>
      <c r="R417" s="19" t="e">
        <f t="shared" si="98"/>
        <v>#REF!</v>
      </c>
      <c r="S417" s="30">
        <v>115</v>
      </c>
      <c r="T417" s="19" t="str">
        <f t="shared" si="73"/>
        <v>Nycticorax nycticorax nycticorax</v>
      </c>
      <c r="U417" s="29" t="s">
        <v>1407</v>
      </c>
      <c r="V417" s="19" t="e">
        <f t="array" aca="1" ref="V417" ca="1">_xludf.XLOOKUP(U417,#REF!,#REF!)</f>
        <v>#NAME?</v>
      </c>
      <c r="W417" s="29">
        <v>5342</v>
      </c>
      <c r="X417" s="3" t="str">
        <f t="shared" si="92"/>
        <v/>
      </c>
      <c r="Y417" s="2" t="e">
        <f t="shared" si="74"/>
        <v>#REF!</v>
      </c>
      <c r="Z417" s="2" t="e">
        <f t="shared" si="75"/>
        <v>#REF!</v>
      </c>
      <c r="AA417" s="2" t="e">
        <f t="shared" si="76"/>
        <v>#REF!</v>
      </c>
      <c r="AB417" s="20" t="str">
        <f t="shared" si="77"/>
        <v xml:space="preserve">   Eurasian Black-crowned Night Heron</v>
      </c>
      <c r="AC417" s="2" t="e">
        <f t="array" ref="AC417">IF(K417="3_art",IF(AB417=_xludf.XLOOKUP(W417,#REF!,#REF!),"",_xludf.XLOOKUP(W417,#REF!,#REF!)),IF(K417="2_familj",IF(AB417=_xludf.XLOOKUP(W417,#REF!,#REF!),"",_xludf.XLOOKUP(W417,#REF!,#REF!)),""))</f>
        <v>#REF!</v>
      </c>
    </row>
    <row r="418" spans="1:29" ht="13.5" customHeight="1">
      <c r="A418" s="38" t="s">
        <v>84</v>
      </c>
      <c r="B418" s="38" t="s">
        <v>36</v>
      </c>
      <c r="C418" s="38" t="s">
        <v>31</v>
      </c>
      <c r="D418" s="66" t="s">
        <v>654</v>
      </c>
      <c r="E418" s="40" t="s">
        <v>1408</v>
      </c>
      <c r="F418" s="41" t="s">
        <v>1409</v>
      </c>
      <c r="G418" s="41" t="s">
        <v>1410</v>
      </c>
      <c r="H418" s="49"/>
      <c r="K418" s="29" t="e">
        <f t="shared" si="90"/>
        <v>#REF!</v>
      </c>
      <c r="L418" s="30">
        <v>1</v>
      </c>
      <c r="M418" s="19" t="e">
        <f t="shared" si="96"/>
        <v>#REF!</v>
      </c>
      <c r="N418" s="29">
        <v>14</v>
      </c>
      <c r="O418" s="19" t="e">
        <f t="shared" si="91"/>
        <v>#REF!</v>
      </c>
      <c r="P418" s="30">
        <v>28</v>
      </c>
      <c r="Q418" s="19" t="str">
        <f t="shared" si="97"/>
        <v>Ardeola</v>
      </c>
      <c r="R418" s="19" t="e">
        <f t="shared" si="98"/>
        <v>#REF!</v>
      </c>
      <c r="S418" s="30">
        <v>116</v>
      </c>
      <c r="T418" s="19" t="str">
        <f t="shared" si="73"/>
        <v>Ardeola ralloides</v>
      </c>
      <c r="U418" s="29" t="s">
        <v>1408</v>
      </c>
      <c r="V418" s="19" t="e">
        <f t="array" aca="1" ref="V418" ca="1">_xludf.XLOOKUP(U418,#REF!,#REF!)</f>
        <v>#NAME?</v>
      </c>
      <c r="W418" s="29">
        <v>5395</v>
      </c>
      <c r="X418" s="3" t="str">
        <f t="shared" si="92"/>
        <v/>
      </c>
      <c r="Y418" s="2" t="e">
        <f t="shared" si="74"/>
        <v>#REF!</v>
      </c>
      <c r="Z418" s="2" t="e">
        <f t="shared" si="75"/>
        <v>#REF!</v>
      </c>
      <c r="AA418" s="2" t="e">
        <f t="shared" si="76"/>
        <v>#REF!</v>
      </c>
      <c r="AB418" s="20" t="str">
        <f t="shared" si="77"/>
        <v>Squacco Heron</v>
      </c>
      <c r="AC418" s="2" t="e">
        <f t="array" ref="AC418">IF(K418="3_art",IF(AB418=_xludf.XLOOKUP(W418,#REF!,#REF!),"",_xludf.XLOOKUP(W418,#REF!,#REF!)),IF(K418="2_familj",IF(AB418=_xludf.XLOOKUP(W418,#REF!,#REF!),"",_xludf.XLOOKUP(W418,#REF!,#REF!)),""))</f>
        <v>#REF!</v>
      </c>
    </row>
    <row r="419" spans="1:29" ht="13.5" customHeight="1">
      <c r="A419" s="37"/>
      <c r="B419" s="37"/>
      <c r="C419" s="37"/>
      <c r="D419" s="48"/>
      <c r="E419" s="68" t="s">
        <v>1411</v>
      </c>
      <c r="F419" s="41" t="s">
        <v>1412</v>
      </c>
      <c r="G419" s="41" t="s">
        <v>1413</v>
      </c>
      <c r="H419" s="49"/>
      <c r="K419" s="29" t="e">
        <f t="shared" si="90"/>
        <v>#REF!</v>
      </c>
      <c r="L419" s="30">
        <v>1</v>
      </c>
      <c r="M419" s="19" t="e">
        <f>IF(K419="1_ordning",M421+1,M421)</f>
        <v>#REF!</v>
      </c>
      <c r="N419" s="29">
        <v>14</v>
      </c>
      <c r="O419" s="19" t="e">
        <f t="shared" si="91"/>
        <v>#REF!</v>
      </c>
      <c r="P419" s="30">
        <v>28</v>
      </c>
      <c r="Q419" s="19" t="str">
        <f>IF(LEN(E419)-LEN(SUBSTITUTE(E419," ",""))=1,LEFT(E419,FIND(" ",E419)-1),Q421)</f>
        <v>Ardea</v>
      </c>
      <c r="R419" s="19" t="e">
        <f>IF(Q419&lt;&gt;Q421,R421+1,R421)</f>
        <v>#REF!</v>
      </c>
      <c r="S419" s="30">
        <v>117</v>
      </c>
      <c r="T419" s="19" t="str">
        <f t="shared" si="73"/>
        <v>Ardea alba</v>
      </c>
      <c r="U419" s="29" t="s">
        <v>1411</v>
      </c>
      <c r="V419" s="19" t="e">
        <f t="array" aca="1" ref="V419" ca="1">_xludf.XLOOKUP(U419,#REF!,#REF!)</f>
        <v>#NAME?</v>
      </c>
      <c r="W419" s="29">
        <v>5399</v>
      </c>
      <c r="X419" s="3" t="str">
        <f t="shared" si="92"/>
        <v/>
      </c>
      <c r="Y419" s="2" t="e">
        <f t="shared" si="74"/>
        <v>#REF!</v>
      </c>
      <c r="Z419" s="2" t="e">
        <f t="shared" si="75"/>
        <v>#REF!</v>
      </c>
      <c r="AA419" s="2" t="e">
        <f t="shared" si="76"/>
        <v>#REF!</v>
      </c>
      <c r="AB419" s="20" t="str">
        <f t="shared" si="77"/>
        <v>Great Egret</v>
      </c>
      <c r="AC419" s="2" t="e">
        <f t="array" ref="AC419">IF(K419="3_art",IF(AB419=_xludf.XLOOKUP(W419,#REF!,#REF!),"",_xludf.XLOOKUP(W419,#REF!,#REF!)),IF(K419="2_familj",IF(AB419=_xludf.XLOOKUP(W419,#REF!,#REF!),"",_xludf.XLOOKUP(W419,#REF!,#REF!)),""))</f>
        <v>#REF!</v>
      </c>
    </row>
    <row r="420" spans="1:29" ht="13.5" customHeight="1">
      <c r="A420" s="37"/>
      <c r="B420" s="38" t="s">
        <v>36</v>
      </c>
      <c r="C420" s="38" t="s">
        <v>37</v>
      </c>
      <c r="D420" s="51"/>
      <c r="E420" s="65" t="s">
        <v>1414</v>
      </c>
      <c r="F420" s="45" t="s">
        <v>1415</v>
      </c>
      <c r="G420" s="45" t="s">
        <v>1416</v>
      </c>
      <c r="H420" s="49"/>
      <c r="K420" s="29" t="e">
        <f t="shared" si="90"/>
        <v>#REF!</v>
      </c>
      <c r="L420" s="30">
        <v>1</v>
      </c>
      <c r="M420" s="19" t="e">
        <f>IF(K420="1_ordning",M419+1,M419)</f>
        <v>#REF!</v>
      </c>
      <c r="N420" s="29">
        <v>14</v>
      </c>
      <c r="O420" s="19" t="e">
        <f t="shared" si="91"/>
        <v>#REF!</v>
      </c>
      <c r="P420" s="30">
        <v>28</v>
      </c>
      <c r="Q420" s="19" t="str">
        <f>IF(LEN(E420)-LEN(SUBSTITUTE(E420," ",""))=1,LEFT(E420,FIND(" ",E420)-1),Q419)</f>
        <v>Ardea</v>
      </c>
      <c r="R420" s="19" t="e">
        <f>IF(Q420&lt;&gt;Q419,R419+1,R419)</f>
        <v>#REF!</v>
      </c>
      <c r="S420" s="30">
        <v>117</v>
      </c>
      <c r="T420" s="19" t="str">
        <f t="shared" si="73"/>
        <v>Ardea alba alba</v>
      </c>
      <c r="U420" s="29" t="s">
        <v>1417</v>
      </c>
      <c r="V420" s="19" t="e">
        <f t="array" aca="1" ref="V420" ca="1">_xludf.XLOOKUP(U420,#REF!,#REF!)</f>
        <v>#NAME?</v>
      </c>
      <c r="W420" s="29">
        <v>5400</v>
      </c>
      <c r="X420" s="3" t="str">
        <f t="shared" si="92"/>
        <v/>
      </c>
      <c r="Y420" s="2" t="e">
        <f t="shared" si="74"/>
        <v>#REF!</v>
      </c>
      <c r="Z420" s="2" t="e">
        <f t="shared" si="75"/>
        <v>#REF!</v>
      </c>
      <c r="AA420" s="2" t="e">
        <f t="shared" si="76"/>
        <v>#REF!</v>
      </c>
      <c r="AB420" s="20" t="str">
        <f t="shared" si="77"/>
        <v xml:space="preserve">   Eurasian Great Egret</v>
      </c>
      <c r="AC420" s="2" t="e">
        <f t="array" ref="AC420">IF(K420="3_art",IF(AB420=_xludf.XLOOKUP(W420,#REF!,#REF!),"",_xludf.XLOOKUP(W420,#REF!,#REF!)),IF(K420="2_familj",IF(AB420=_xludf.XLOOKUP(W420,#REF!,#REF!),"",_xludf.XLOOKUP(W420,#REF!,#REF!)),""))</f>
        <v>#REF!</v>
      </c>
    </row>
    <row r="421" spans="1:29" ht="13.5" customHeight="1">
      <c r="A421" s="38" t="s">
        <v>84</v>
      </c>
      <c r="B421" s="38" t="s">
        <v>36</v>
      </c>
      <c r="C421" s="38" t="s">
        <v>31</v>
      </c>
      <c r="D421" s="62" t="s">
        <v>1418</v>
      </c>
      <c r="E421" s="68" t="s">
        <v>1419</v>
      </c>
      <c r="F421" s="41" t="s">
        <v>1420</v>
      </c>
      <c r="G421" s="82" t="s">
        <v>1421</v>
      </c>
      <c r="H421" s="41"/>
      <c r="K421" s="29" t="e">
        <f t="shared" si="90"/>
        <v>#REF!</v>
      </c>
      <c r="L421" s="30">
        <v>1</v>
      </c>
      <c r="M421" s="19" t="e">
        <f>IF(K421="1_ordning",M418+1,M418)</f>
        <v>#REF!</v>
      </c>
      <c r="N421" s="29">
        <v>14</v>
      </c>
      <c r="O421" s="19" t="e">
        <f t="shared" si="91"/>
        <v>#REF!</v>
      </c>
      <c r="P421" s="30">
        <v>28</v>
      </c>
      <c r="Q421" s="19" t="str">
        <f>IF(LEN(E421)-LEN(SUBSTITUTE(E421," ",""))=1,LEFT(E421,FIND(" ",E421)-1),Q418)</f>
        <v>Ardea</v>
      </c>
      <c r="R421" s="19" t="e">
        <f>IF(Q421&lt;&gt;Q418,R418+1,R418)</f>
        <v>#REF!</v>
      </c>
      <c r="S421" s="30">
        <v>117</v>
      </c>
      <c r="T421" s="19" t="str">
        <f t="shared" si="73"/>
        <v>Ardea ibis</v>
      </c>
      <c r="U421" s="29" t="s">
        <v>1419</v>
      </c>
      <c r="V421" s="19" t="e">
        <f t="array" aca="1" ref="V421" ca="1">_xludf.XLOOKUP(U421,#REF!,#REF!)</f>
        <v>#NAME?</v>
      </c>
      <c r="W421" s="29">
        <v>5407</v>
      </c>
      <c r="X421" s="3" t="str">
        <f t="shared" si="92"/>
        <v/>
      </c>
      <c r="Y421" s="2" t="e">
        <f t="shared" si="74"/>
        <v>#REF!</v>
      </c>
      <c r="Z421" s="2" t="e">
        <f t="shared" si="75"/>
        <v>#REF!</v>
      </c>
      <c r="AA421" s="2" t="e">
        <f t="shared" si="76"/>
        <v>#REF!</v>
      </c>
      <c r="AB421" s="20" t="str">
        <f t="shared" si="77"/>
        <v>Western Cattle Egret</v>
      </c>
      <c r="AC421" s="2" t="e">
        <f t="array" ref="AC421">IF(K421="3_art",IF(AB421=_xludf.XLOOKUP(W421,#REF!,#REF!),"",_xludf.XLOOKUP(W421,#REF!,#REF!)),IF(K421="2_familj",IF(AB421=_xludf.XLOOKUP(W421,#REF!,#REF!),"",_xludf.XLOOKUP(W421,#REF!,#REF!)),""))</f>
        <v>#REF!</v>
      </c>
    </row>
    <row r="422" spans="1:29" ht="13.5" customHeight="1">
      <c r="A422" s="38" t="s">
        <v>84</v>
      </c>
      <c r="B422" s="37"/>
      <c r="C422" s="37"/>
      <c r="D422" s="83"/>
      <c r="E422" s="68" t="s">
        <v>1422</v>
      </c>
      <c r="F422" s="41" t="s">
        <v>1423</v>
      </c>
      <c r="G422" s="41" t="s">
        <v>1424</v>
      </c>
      <c r="H422" s="49"/>
      <c r="K422" s="29" t="e">
        <f t="shared" si="90"/>
        <v>#REF!</v>
      </c>
      <c r="L422" s="30">
        <v>1</v>
      </c>
      <c r="M422" s="19" t="e">
        <f>IF(K422="1_ordning",M425+1,M425)</f>
        <v>#REF!</v>
      </c>
      <c r="N422" s="29">
        <v>14</v>
      </c>
      <c r="O422" s="19" t="e">
        <f t="shared" si="91"/>
        <v>#REF!</v>
      </c>
      <c r="P422" s="30">
        <v>28</v>
      </c>
      <c r="Q422" s="19" t="str">
        <f>IF(LEN(E422)-LEN(SUBSTITUTE(E422," ",""))=1,LEFT(E422,FIND(" ",E422)-1),Q425)</f>
        <v>Ardea</v>
      </c>
      <c r="R422" s="19" t="e">
        <f>IF(Q422&lt;&gt;Q425,R425+1,R425)</f>
        <v>#REF!</v>
      </c>
      <c r="S422" s="30">
        <v>117</v>
      </c>
      <c r="T422" s="19" t="str">
        <f t="shared" si="73"/>
        <v>Ardea purpurea</v>
      </c>
      <c r="U422" s="29" t="s">
        <v>1422</v>
      </c>
      <c r="V422" s="19" t="e">
        <f t="array" aca="1" ref="V422" ca="1">_xludf.XLOOKUP(U422,#REF!,#REF!)</f>
        <v>#NAME?</v>
      </c>
      <c r="W422" s="29">
        <v>5412</v>
      </c>
      <c r="X422" s="3" t="str">
        <f t="shared" si="92"/>
        <v/>
      </c>
      <c r="Y422" s="2" t="e">
        <f t="shared" si="74"/>
        <v>#REF!</v>
      </c>
      <c r="Z422" s="2" t="e">
        <f t="shared" si="75"/>
        <v>#REF!</v>
      </c>
      <c r="AA422" s="2" t="e">
        <f t="shared" si="76"/>
        <v>#REF!</v>
      </c>
      <c r="AB422" s="20" t="str">
        <f t="shared" si="77"/>
        <v>Purple Heron</v>
      </c>
      <c r="AC422" s="2" t="e">
        <f t="array" ref="AC422">IF(K422="3_art",IF(AB422=_xludf.XLOOKUP(W422,#REF!,#REF!),"",_xludf.XLOOKUP(W422,#REF!,#REF!)),IF(K422="2_familj",IF(AB422=_xludf.XLOOKUP(W422,#REF!,#REF!),"",_xludf.XLOOKUP(W422,#REF!,#REF!)),""))</f>
        <v>#REF!</v>
      </c>
    </row>
    <row r="423" spans="1:29" ht="13.5" customHeight="1">
      <c r="A423" s="37"/>
      <c r="B423" s="38" t="s">
        <v>36</v>
      </c>
      <c r="C423" s="38" t="s">
        <v>31</v>
      </c>
      <c r="D423" s="72" t="s">
        <v>1425</v>
      </c>
      <c r="E423" s="65" t="s">
        <v>1426</v>
      </c>
      <c r="F423" s="45" t="s">
        <v>1427</v>
      </c>
      <c r="G423" s="45" t="s">
        <v>1428</v>
      </c>
      <c r="H423" s="60"/>
      <c r="K423" s="29" t="e">
        <f t="shared" si="90"/>
        <v>#REF!</v>
      </c>
      <c r="L423" s="30">
        <v>1</v>
      </c>
      <c r="M423" s="19" t="e">
        <f>IF(K423="1_ordning",M422+1,M422)</f>
        <v>#REF!</v>
      </c>
      <c r="N423" s="29">
        <v>14</v>
      </c>
      <c r="O423" s="19" t="e">
        <f t="shared" si="91"/>
        <v>#REF!</v>
      </c>
      <c r="P423" s="30">
        <v>28</v>
      </c>
      <c r="Q423" s="19" t="str">
        <f>IF(LEN(E423)-LEN(SUBSTITUTE(E423," ",""))=1,LEFT(E423,FIND(" ",E423)-1),Q422)</f>
        <v>Ardea</v>
      </c>
      <c r="R423" s="19" t="e">
        <f>IF(Q423&lt;&gt;Q422,R422+1,R422)</f>
        <v>#REF!</v>
      </c>
      <c r="S423" s="30">
        <v>117</v>
      </c>
      <c r="T423" s="19" t="str">
        <f t="shared" si="73"/>
        <v>Ardea purpurea purpurea</v>
      </c>
      <c r="U423" s="29" t="s">
        <v>1429</v>
      </c>
      <c r="V423" s="19" t="e">
        <f t="array" aca="1" ref="V423" ca="1">_xludf.XLOOKUP(U423,#REF!,#REF!)</f>
        <v>#NAME?</v>
      </c>
      <c r="W423" s="29">
        <v>5413</v>
      </c>
      <c r="X423" s="3" t="str">
        <f t="shared" si="92"/>
        <v/>
      </c>
      <c r="Y423" s="2" t="e">
        <f t="shared" si="74"/>
        <v>#REF!</v>
      </c>
      <c r="Z423" s="2" t="e">
        <f t="shared" si="75"/>
        <v>#REF!</v>
      </c>
      <c r="AA423" s="2" t="e">
        <f t="shared" si="76"/>
        <v>#REF!</v>
      </c>
      <c r="AB423" s="20" t="str">
        <f t="shared" si="77"/>
        <v xml:space="preserve">   Western Purple Heron</v>
      </c>
      <c r="AC423" s="2" t="e">
        <f t="array" ref="AC423">IF(K423="3_art",IF(AB423=_xludf.XLOOKUP(W423,#REF!,#REF!),"",_xludf.XLOOKUP(W423,#REF!,#REF!)),IF(K423="2_familj",IF(AB423=_xludf.XLOOKUP(W423,#REF!,#REF!),"",_xludf.XLOOKUP(W423,#REF!,#REF!)),""))</f>
        <v>#REF!</v>
      </c>
    </row>
    <row r="424" spans="1:29" ht="13.5" customHeight="1">
      <c r="A424" s="37"/>
      <c r="B424" s="37"/>
      <c r="C424" s="37"/>
      <c r="D424" s="48"/>
      <c r="E424" s="68" t="s">
        <v>1430</v>
      </c>
      <c r="F424" s="41" t="s">
        <v>1431</v>
      </c>
      <c r="G424" s="41" t="s">
        <v>1432</v>
      </c>
      <c r="H424" s="49"/>
      <c r="K424" s="29" t="e">
        <f t="shared" si="90"/>
        <v>#REF!</v>
      </c>
      <c r="L424" s="30">
        <v>1</v>
      </c>
      <c r="M424" s="19" t="e">
        <f>IF(K424="1_ordning",M420+1,M420)</f>
        <v>#REF!</v>
      </c>
      <c r="N424" s="29">
        <v>14</v>
      </c>
      <c r="O424" s="19" t="e">
        <f t="shared" si="91"/>
        <v>#REF!</v>
      </c>
      <c r="P424" s="30">
        <v>28</v>
      </c>
      <c r="Q424" s="19" t="str">
        <f>IF(LEN(E424)-LEN(SUBSTITUTE(E424," ",""))=1,LEFT(E424,FIND(" ",E424)-1),Q420)</f>
        <v>Ardea</v>
      </c>
      <c r="R424" s="19" t="e">
        <f>IF(Q424&lt;&gt;Q420,R420+1,R420)</f>
        <v>#REF!</v>
      </c>
      <c r="S424" s="30">
        <v>117</v>
      </c>
      <c r="T424" s="19" t="str">
        <f t="shared" si="73"/>
        <v>Ardea cinerea</v>
      </c>
      <c r="U424" s="29" t="s">
        <v>1430</v>
      </c>
      <c r="V424" s="19" t="e">
        <f t="array" aca="1" ref="V424" ca="1">_xludf.XLOOKUP(U424,#REF!,#REF!)</f>
        <v>#NAME?</v>
      </c>
      <c r="W424" s="29">
        <v>5419</v>
      </c>
      <c r="X424" s="3" t="str">
        <f t="shared" si="92"/>
        <v/>
      </c>
      <c r="Y424" s="2" t="e">
        <f t="shared" si="74"/>
        <v>#REF!</v>
      </c>
      <c r="Z424" s="2" t="e">
        <f t="shared" si="75"/>
        <v>#REF!</v>
      </c>
      <c r="AA424" s="2" t="e">
        <f t="shared" si="76"/>
        <v>#REF!</v>
      </c>
      <c r="AB424" s="20" t="str">
        <f t="shared" si="77"/>
        <v>Grey Heron</v>
      </c>
      <c r="AC424" s="2" t="e">
        <f t="array" ref="AC424">IF(K424="3_art",IF(AB424=_xludf.XLOOKUP(W424,#REF!,#REF!),"",_xludf.XLOOKUP(W424,#REF!,#REF!)),IF(K424="2_familj",IF(AB424=_xludf.XLOOKUP(W424,#REF!,#REF!),"",_xludf.XLOOKUP(W424,#REF!,#REF!)),""))</f>
        <v>#REF!</v>
      </c>
    </row>
    <row r="425" spans="1:29" ht="13.5" customHeight="1">
      <c r="A425" s="37"/>
      <c r="B425" s="38" t="s">
        <v>36</v>
      </c>
      <c r="C425" s="38" t="s">
        <v>37</v>
      </c>
      <c r="D425" s="51"/>
      <c r="E425" s="65" t="s">
        <v>1433</v>
      </c>
      <c r="F425" s="45" t="s">
        <v>1434</v>
      </c>
      <c r="G425" s="45" t="s">
        <v>1435</v>
      </c>
      <c r="H425" s="60"/>
      <c r="K425" s="29" t="e">
        <f t="shared" si="90"/>
        <v>#REF!</v>
      </c>
      <c r="L425" s="30">
        <v>1</v>
      </c>
      <c r="M425" s="19" t="e">
        <f>IF(K425="1_ordning",M424+1,M424)</f>
        <v>#REF!</v>
      </c>
      <c r="N425" s="29">
        <v>14</v>
      </c>
      <c r="O425" s="19" t="e">
        <f t="shared" si="91"/>
        <v>#REF!</v>
      </c>
      <c r="P425" s="30">
        <v>28</v>
      </c>
      <c r="Q425" s="19" t="str">
        <f>IF(LEN(E425)-LEN(SUBSTITUTE(E425," ",""))=1,LEFT(E425,FIND(" ",E425)-1),Q424)</f>
        <v>Ardea</v>
      </c>
      <c r="R425" s="19" t="e">
        <f>IF(Q425&lt;&gt;Q424,R424+1,R424)</f>
        <v>#REF!</v>
      </c>
      <c r="S425" s="30">
        <v>117</v>
      </c>
      <c r="T425" s="19" t="str">
        <f t="shared" si="73"/>
        <v>Ardea cinerea cinerea</v>
      </c>
      <c r="U425" s="29" t="s">
        <v>1436</v>
      </c>
      <c r="V425" s="19" t="e">
        <f t="array" aca="1" ref="V425" ca="1">_xludf.XLOOKUP(U425,#REF!,#REF!)</f>
        <v>#NAME?</v>
      </c>
      <c r="W425" s="29">
        <v>5420</v>
      </c>
      <c r="X425" s="3" t="str">
        <f t="shared" si="92"/>
        <v/>
      </c>
      <c r="Y425" s="2" t="e">
        <f t="shared" si="74"/>
        <v>#REF!</v>
      </c>
      <c r="Z425" s="2" t="e">
        <f t="shared" si="75"/>
        <v>#REF!</v>
      </c>
      <c r="AA425" s="2" t="e">
        <f t="shared" si="76"/>
        <v>#REF!</v>
      </c>
      <c r="AB425" s="20" t="str">
        <f t="shared" si="77"/>
        <v xml:space="preserve">   Common Grey Heron</v>
      </c>
      <c r="AC425" s="2" t="e">
        <f t="array" ref="AC425">IF(K425="3_art",IF(AB425=_xludf.XLOOKUP(W425,#REF!,#REF!),"",_xludf.XLOOKUP(W425,#REF!,#REF!)),IF(K425="2_familj",IF(AB425=_xludf.XLOOKUP(W425,#REF!,#REF!),"",_xludf.XLOOKUP(W425,#REF!,#REF!)),""))</f>
        <v>#REF!</v>
      </c>
    </row>
    <row r="426" spans="1:29" ht="21" customHeight="1">
      <c r="A426" s="22"/>
      <c r="B426" s="22"/>
      <c r="C426" s="22"/>
      <c r="D426" s="24" t="s">
        <v>21</v>
      </c>
      <c r="E426" s="25" t="s">
        <v>1437</v>
      </c>
      <c r="F426" s="26" t="s">
        <v>1438</v>
      </c>
      <c r="G426" s="27"/>
      <c r="H426" s="27"/>
      <c r="I426" s="28"/>
      <c r="J426" s="28"/>
      <c r="K426" s="29" t="e">
        <f t="shared" si="90"/>
        <v>#REF!</v>
      </c>
      <c r="L426" s="30">
        <v>1</v>
      </c>
      <c r="M426" s="19" t="e">
        <f>IF(K426="1_ordning",M423+1,M423)</f>
        <v>#REF!</v>
      </c>
      <c r="N426" s="29">
        <v>15</v>
      </c>
      <c r="O426" s="19" t="e">
        <f t="shared" si="91"/>
        <v>#REF!</v>
      </c>
      <c r="P426" s="32">
        <v>28</v>
      </c>
      <c r="Q426" s="19" t="str">
        <f>IF(LEN(E426)-LEN(SUBSTITUTE(E426," ",""))=1,LEFT(E426,FIND(" ",E426)-1),Q423)</f>
        <v>Ardea</v>
      </c>
      <c r="R426" s="19" t="e">
        <f>IF(Q426&lt;&gt;Q423,R423+1,R423)</f>
        <v>#REF!</v>
      </c>
      <c r="S426" s="29">
        <v>117</v>
      </c>
      <c r="T426" s="19" t="str">
        <f t="shared" si="73"/>
        <v>CAPRIMULGIFORMES</v>
      </c>
      <c r="U426" s="29" t="s">
        <v>1437</v>
      </c>
      <c r="V426" s="19" t="e">
        <f t="array" aca="1" ref="V426" ca="1">_xludf.XLOOKUP(U426,#REF!,#REF!)</f>
        <v>#NAME?</v>
      </c>
      <c r="W426" s="29">
        <v>5431</v>
      </c>
      <c r="X426" s="3" t="str">
        <f t="shared" si="92"/>
        <v/>
      </c>
      <c r="Y426" s="2" t="e">
        <f t="shared" si="74"/>
        <v>#REF!</v>
      </c>
      <c r="Z426" s="20" t="e">
        <f t="shared" si="75"/>
        <v>#REF!</v>
      </c>
      <c r="AA426" s="2" t="e">
        <f t="shared" si="76"/>
        <v>#REF!</v>
      </c>
      <c r="AB426" s="2">
        <f t="shared" si="77"/>
        <v>0</v>
      </c>
      <c r="AC426" s="2" t="e">
        <f t="array" ref="AC426">IF(K426="3_art",IF(AB426=_xludf.XLOOKUP(W426,#REF!,#REF!),"",_xludf.XLOOKUP(W426,#REF!,#REF!)),IF(K426="2_familj",IF(AB426=_xludf.XLOOKUP(W426,#REF!,#REF!),"",_xludf.XLOOKUP(W426,#REF!,#REF!)),""))</f>
        <v>#REF!</v>
      </c>
    </row>
    <row r="427" spans="1:29" ht="13.5" customHeight="1">
      <c r="A427" s="33"/>
      <c r="B427" s="33"/>
      <c r="C427" s="33"/>
      <c r="D427" s="34" t="s">
        <v>21</v>
      </c>
      <c r="E427" s="35" t="s">
        <v>1439</v>
      </c>
      <c r="F427" s="36" t="s">
        <v>1440</v>
      </c>
      <c r="G427" s="36" t="s">
        <v>1441</v>
      </c>
      <c r="H427" s="35"/>
      <c r="K427" s="29" t="e">
        <f t="shared" si="90"/>
        <v>#REF!</v>
      </c>
      <c r="L427" s="30">
        <v>1</v>
      </c>
      <c r="M427" s="19" t="e">
        <f t="shared" ref="M427:M432" si="99">IF(K427="1_ordning",M426+1,M426)</f>
        <v>#REF!</v>
      </c>
      <c r="N427" s="29">
        <v>15</v>
      </c>
      <c r="O427" s="19" t="e">
        <f t="shared" si="91"/>
        <v>#REF!</v>
      </c>
      <c r="P427" s="30">
        <v>29</v>
      </c>
      <c r="Q427" s="19" t="str">
        <f t="shared" ref="Q427:Q432" si="100">IF(LEN(E427)-LEN(SUBSTITUTE(E427," ",""))=1,LEFT(E427,FIND(" ",E427)-1),Q426)</f>
        <v>Ardea</v>
      </c>
      <c r="R427" s="19" t="e">
        <f t="shared" ref="R427:R432" si="101">IF(Q427&lt;&gt;Q426,R426+1,R426)</f>
        <v>#REF!</v>
      </c>
      <c r="S427" s="30">
        <v>117</v>
      </c>
      <c r="T427" s="19" t="str">
        <f t="shared" si="73"/>
        <v>Caprimulgidae</v>
      </c>
      <c r="U427" s="29" t="s">
        <v>1439</v>
      </c>
      <c r="V427" s="19" t="e">
        <f t="array" aca="1" ref="V427" ca="1">_xludf.XLOOKUP(U427,#REF!,#REF!)</f>
        <v>#NAME?</v>
      </c>
      <c r="W427" s="29">
        <v>5432</v>
      </c>
      <c r="X427" s="3" t="str">
        <f t="shared" si="92"/>
        <v/>
      </c>
      <c r="Y427" s="2" t="e">
        <f t="shared" si="74"/>
        <v>#REF!</v>
      </c>
      <c r="Z427" s="20" t="e">
        <f t="shared" si="75"/>
        <v>#REF!</v>
      </c>
      <c r="AA427" s="2" t="e">
        <f t="shared" si="76"/>
        <v>#REF!</v>
      </c>
      <c r="AB427" s="20" t="str">
        <f t="shared" si="77"/>
        <v>Nightjars and Nighthawks</v>
      </c>
      <c r="AC427" s="2" t="e">
        <f t="array" ref="AC427">IF(K427="3_art",IF(AB427=_xludf.XLOOKUP(W427,#REF!,#REF!),"",_xludf.XLOOKUP(W427,#REF!,#REF!)),IF(K427="2_familj",IF(AB427=_xludf.XLOOKUP(W427,#REF!,#REF!),"",_xludf.XLOOKUP(W427,#REF!,#REF!)),""))</f>
        <v>#REF!</v>
      </c>
    </row>
    <row r="428" spans="1:29" ht="13.5" customHeight="1">
      <c r="A428" s="37"/>
      <c r="B428" s="37"/>
      <c r="C428" s="37"/>
      <c r="D428" s="48"/>
      <c r="E428" s="68" t="s">
        <v>1442</v>
      </c>
      <c r="F428" s="41" t="s">
        <v>1443</v>
      </c>
      <c r="G428" s="41" t="s">
        <v>1444</v>
      </c>
      <c r="H428" s="49"/>
      <c r="K428" s="29" t="e">
        <f t="shared" si="90"/>
        <v>#REF!</v>
      </c>
      <c r="L428" s="30">
        <v>1</v>
      </c>
      <c r="M428" s="19" t="e">
        <f t="shared" si="99"/>
        <v>#REF!</v>
      </c>
      <c r="N428" s="29">
        <v>15</v>
      </c>
      <c r="O428" s="19" t="e">
        <f t="shared" si="91"/>
        <v>#REF!</v>
      </c>
      <c r="P428" s="30">
        <v>29</v>
      </c>
      <c r="Q428" s="19" t="str">
        <f t="shared" si="100"/>
        <v>Caprimulgus</v>
      </c>
      <c r="R428" s="19" t="e">
        <f t="shared" si="101"/>
        <v>#REF!</v>
      </c>
      <c r="S428" s="30">
        <v>118</v>
      </c>
      <c r="T428" s="19" t="str">
        <f t="shared" si="73"/>
        <v>Caprimulgus europaeus</v>
      </c>
      <c r="U428" s="29" t="s">
        <v>1442</v>
      </c>
      <c r="V428" s="19" t="e">
        <f t="array" aca="1" ref="V428" ca="1">_xludf.XLOOKUP(U428,#REF!,#REF!)</f>
        <v>#NAME?</v>
      </c>
      <c r="W428" s="29">
        <v>5628</v>
      </c>
      <c r="X428" s="3" t="str">
        <f t="shared" si="92"/>
        <v/>
      </c>
      <c r="Y428" s="2" t="e">
        <f t="shared" si="74"/>
        <v>#REF!</v>
      </c>
      <c r="Z428" s="2" t="e">
        <f t="shared" si="75"/>
        <v>#REF!</v>
      </c>
      <c r="AA428" s="2" t="e">
        <f t="shared" si="76"/>
        <v>#REF!</v>
      </c>
      <c r="AB428" s="20" t="str">
        <f t="shared" si="77"/>
        <v>European Nightjar</v>
      </c>
      <c r="AC428" s="2" t="e">
        <f t="array" ref="AC428">IF(K428="3_art",IF(AB428=_xludf.XLOOKUP(W428,#REF!,#REF!),"",_xludf.XLOOKUP(W428,#REF!,#REF!)),IF(K428="2_familj",IF(AB428=_xludf.XLOOKUP(W428,#REF!,#REF!),"",_xludf.XLOOKUP(W428,#REF!,#REF!)),""))</f>
        <v>#REF!</v>
      </c>
    </row>
    <row r="429" spans="1:29" ht="13.5" customHeight="1">
      <c r="A429" s="37"/>
      <c r="B429" s="38" t="s">
        <v>36</v>
      </c>
      <c r="C429" s="38" t="s">
        <v>37</v>
      </c>
      <c r="D429" s="51"/>
      <c r="E429" s="65" t="s">
        <v>1445</v>
      </c>
      <c r="F429" s="45" t="s">
        <v>1446</v>
      </c>
      <c r="G429" s="63" t="s">
        <v>1447</v>
      </c>
      <c r="H429" s="60"/>
      <c r="K429" s="29" t="e">
        <f t="shared" si="90"/>
        <v>#REF!</v>
      </c>
      <c r="L429" s="30">
        <v>1</v>
      </c>
      <c r="M429" s="19" t="e">
        <f t="shared" si="99"/>
        <v>#REF!</v>
      </c>
      <c r="N429" s="29">
        <v>15</v>
      </c>
      <c r="O429" s="19" t="e">
        <f t="shared" si="91"/>
        <v>#REF!</v>
      </c>
      <c r="P429" s="30">
        <v>29</v>
      </c>
      <c r="Q429" s="19" t="str">
        <f t="shared" si="100"/>
        <v>Caprimulgus</v>
      </c>
      <c r="R429" s="19" t="e">
        <f t="shared" si="101"/>
        <v>#REF!</v>
      </c>
      <c r="S429" s="30">
        <v>118</v>
      </c>
      <c r="T429" s="19" t="str">
        <f t="shared" si="73"/>
        <v>Caprimulgus europaeus europaeus</v>
      </c>
      <c r="U429" s="29" t="s">
        <v>1448</v>
      </c>
      <c r="V429" s="19" t="e">
        <f t="array" aca="1" ref="V429" ca="1">_xludf.XLOOKUP(U429,#REF!,#REF!)</f>
        <v>#NAME?</v>
      </c>
      <c r="W429" s="29">
        <v>5629</v>
      </c>
      <c r="X429" s="3" t="str">
        <f t="shared" si="92"/>
        <v/>
      </c>
      <c r="Y429" s="2" t="e">
        <f t="shared" si="74"/>
        <v>#REF!</v>
      </c>
      <c r="Z429" s="2" t="e">
        <f t="shared" si="75"/>
        <v>#REF!</v>
      </c>
      <c r="AA429" s="2" t="e">
        <f t="shared" si="76"/>
        <v>#REF!</v>
      </c>
      <c r="AB429" s="20" t="str">
        <f t="shared" si="77"/>
        <v xml:space="preserve">   Northern European Nightjar </v>
      </c>
      <c r="AC429" s="2" t="e">
        <f t="array" ref="AC429">IF(K429="3_art",IF(AB429=_xludf.XLOOKUP(W429,#REF!,#REF!),"",_xludf.XLOOKUP(W429,#REF!,#REF!)),IF(K429="2_familj",IF(AB429=_xludf.XLOOKUP(W429,#REF!,#REF!),"",_xludf.XLOOKUP(W429,#REF!,#REF!)),""))</f>
        <v>#REF!</v>
      </c>
    </row>
    <row r="430" spans="1:29" ht="13.5" customHeight="1">
      <c r="A430" s="38" t="s">
        <v>84</v>
      </c>
      <c r="B430" s="38" t="s">
        <v>36</v>
      </c>
      <c r="C430" s="38" t="s">
        <v>31</v>
      </c>
      <c r="D430" s="66" t="s">
        <v>377</v>
      </c>
      <c r="E430" s="68" t="s">
        <v>1449</v>
      </c>
      <c r="F430" s="41" t="s">
        <v>1450</v>
      </c>
      <c r="G430" s="41" t="s">
        <v>1451</v>
      </c>
      <c r="H430" s="41" t="s">
        <v>343</v>
      </c>
      <c r="K430" s="29" t="e">
        <f t="shared" si="90"/>
        <v>#REF!</v>
      </c>
      <c r="L430" s="30">
        <v>1</v>
      </c>
      <c r="M430" s="19" t="e">
        <f t="shared" si="99"/>
        <v>#REF!</v>
      </c>
      <c r="N430" s="29">
        <v>15</v>
      </c>
      <c r="O430" s="19" t="e">
        <f t="shared" si="91"/>
        <v>#REF!</v>
      </c>
      <c r="P430" s="30">
        <v>29</v>
      </c>
      <c r="Q430" s="19" t="str">
        <f t="shared" si="100"/>
        <v>Caprimulgus</v>
      </c>
      <c r="R430" s="19" t="e">
        <f t="shared" si="101"/>
        <v>#REF!</v>
      </c>
      <c r="S430" s="30">
        <v>118</v>
      </c>
      <c r="T430" s="19" t="str">
        <f t="shared" si="73"/>
        <v>Caprimulgus aegyptius</v>
      </c>
      <c r="U430" s="29" t="s">
        <v>1449</v>
      </c>
      <c r="V430" s="19" t="e">
        <f t="array" aca="1" ref="V430" ca="1">_xludf.XLOOKUP(U430,#REF!,#REF!)</f>
        <v>#NAME?</v>
      </c>
      <c r="W430" s="29">
        <v>5639</v>
      </c>
      <c r="X430" s="3" t="str">
        <f t="shared" si="92"/>
        <v/>
      </c>
      <c r="Y430" s="2" t="e">
        <f t="shared" si="74"/>
        <v>#REF!</v>
      </c>
      <c r="Z430" s="2" t="e">
        <f t="shared" si="75"/>
        <v>#REF!</v>
      </c>
      <c r="AA430" s="2" t="e">
        <f t="shared" si="76"/>
        <v>#REF!</v>
      </c>
      <c r="AB430" s="20" t="str">
        <f t="shared" si="77"/>
        <v>Egyptian Nightjar</v>
      </c>
      <c r="AC430" s="2" t="e">
        <f t="array" ref="AC430">IF(K430="3_art",IF(AB430=_xludf.XLOOKUP(W430,#REF!,#REF!),"",_xludf.XLOOKUP(W430,#REF!,#REF!)),IF(K430="2_familj",IF(AB430=_xludf.XLOOKUP(W430,#REF!,#REF!),"",_xludf.XLOOKUP(W430,#REF!,#REF!)),""))</f>
        <v>#REF!</v>
      </c>
    </row>
    <row r="431" spans="1:29" ht="21" customHeight="1">
      <c r="A431" s="22"/>
      <c r="B431" s="22"/>
      <c r="C431" s="22"/>
      <c r="D431" s="24" t="s">
        <v>21</v>
      </c>
      <c r="E431" s="25" t="s">
        <v>1452</v>
      </c>
      <c r="F431" s="26" t="s">
        <v>1453</v>
      </c>
      <c r="G431" s="27"/>
      <c r="H431" s="27"/>
      <c r="I431" s="28"/>
      <c r="J431" s="28"/>
      <c r="K431" s="29" t="e">
        <f t="shared" si="90"/>
        <v>#REF!</v>
      </c>
      <c r="L431" s="30">
        <v>1</v>
      </c>
      <c r="M431" s="19" t="e">
        <f t="shared" si="99"/>
        <v>#REF!</v>
      </c>
      <c r="N431" s="29">
        <v>16</v>
      </c>
      <c r="O431" s="19" t="e">
        <f t="shared" si="91"/>
        <v>#REF!</v>
      </c>
      <c r="P431" s="32">
        <v>29</v>
      </c>
      <c r="Q431" s="19" t="str">
        <f t="shared" si="100"/>
        <v>Caprimulgus</v>
      </c>
      <c r="R431" s="19" t="e">
        <f t="shared" si="101"/>
        <v>#REF!</v>
      </c>
      <c r="S431" s="29">
        <v>118</v>
      </c>
      <c r="T431" s="19" t="str">
        <f t="shared" si="73"/>
        <v>APODIFORMES</v>
      </c>
      <c r="U431" s="29" t="s">
        <v>1452</v>
      </c>
      <c r="V431" s="19" t="e">
        <f t="array" aca="1" ref="V431" ca="1">_xludf.XLOOKUP(U431,#REF!,#REF!)</f>
        <v>#NAME?</v>
      </c>
      <c r="W431" s="29">
        <v>5803</v>
      </c>
      <c r="X431" s="3" t="str">
        <f t="shared" si="92"/>
        <v/>
      </c>
      <c r="Y431" s="2" t="e">
        <f t="shared" si="74"/>
        <v>#REF!</v>
      </c>
      <c r="Z431" s="20" t="e">
        <f t="shared" si="75"/>
        <v>#REF!</v>
      </c>
      <c r="AA431" s="2" t="e">
        <f t="shared" si="76"/>
        <v>#REF!</v>
      </c>
      <c r="AB431" s="2">
        <f t="shared" si="77"/>
        <v>0</v>
      </c>
      <c r="AC431" s="2" t="e">
        <f t="array" ref="AC431">IF(K431="3_art",IF(AB431=_xludf.XLOOKUP(W431,#REF!,#REF!),"",_xludf.XLOOKUP(W431,#REF!,#REF!)),IF(K431="2_familj",IF(AB431=_xludf.XLOOKUP(W431,#REF!,#REF!),"",_xludf.XLOOKUP(W431,#REF!,#REF!)),""))</f>
        <v>#REF!</v>
      </c>
    </row>
    <row r="432" spans="1:29" ht="13.5" customHeight="1">
      <c r="A432" s="33"/>
      <c r="B432" s="33"/>
      <c r="C432" s="33"/>
      <c r="D432" s="34" t="s">
        <v>21</v>
      </c>
      <c r="E432" s="35" t="s">
        <v>1454</v>
      </c>
      <c r="F432" s="36" t="s">
        <v>1455</v>
      </c>
      <c r="G432" s="36" t="s">
        <v>1456</v>
      </c>
      <c r="H432" s="35"/>
      <c r="K432" s="29" t="e">
        <f t="shared" si="90"/>
        <v>#REF!</v>
      </c>
      <c r="L432" s="30">
        <v>1</v>
      </c>
      <c r="M432" s="19" t="e">
        <f t="shared" si="99"/>
        <v>#REF!</v>
      </c>
      <c r="N432" s="29">
        <v>16</v>
      </c>
      <c r="O432" s="19" t="e">
        <f t="shared" si="91"/>
        <v>#REF!</v>
      </c>
      <c r="P432" s="30">
        <v>30</v>
      </c>
      <c r="Q432" s="19" t="str">
        <f t="shared" si="100"/>
        <v>Caprimulgus</v>
      </c>
      <c r="R432" s="19" t="e">
        <f t="shared" si="101"/>
        <v>#REF!</v>
      </c>
      <c r="S432" s="30">
        <v>118</v>
      </c>
      <c r="T432" s="19" t="str">
        <f t="shared" si="73"/>
        <v>Apodidae</v>
      </c>
      <c r="U432" s="29" t="s">
        <v>1454</v>
      </c>
      <c r="V432" s="19" t="e">
        <f t="array" aca="1" ref="V432" ca="1">_xludf.XLOOKUP(U432,#REF!,#REF!)</f>
        <v>#NAME?</v>
      </c>
      <c r="W432" s="29">
        <v>5822</v>
      </c>
      <c r="X432" s="3" t="str">
        <f t="shared" si="92"/>
        <v/>
      </c>
      <c r="Y432" s="2" t="e">
        <f t="shared" si="74"/>
        <v>#REF!</v>
      </c>
      <c r="Z432" s="20" t="e">
        <f t="shared" si="75"/>
        <v>#REF!</v>
      </c>
      <c r="AA432" s="2" t="e">
        <f t="shared" si="76"/>
        <v>#REF!</v>
      </c>
      <c r="AB432" s="20" t="str">
        <f t="shared" si="77"/>
        <v>Swifts</v>
      </c>
      <c r="AC432" s="2" t="e">
        <f t="array" ref="AC432">IF(K432="3_art",IF(AB432=_xludf.XLOOKUP(W432,#REF!,#REF!),"",_xludf.XLOOKUP(W432,#REF!,#REF!)),IF(K432="2_familj",IF(AB432=_xludf.XLOOKUP(W432,#REF!,#REF!),"",_xludf.XLOOKUP(W432,#REF!,#REF!)),""))</f>
        <v>#REF!</v>
      </c>
    </row>
    <row r="433" spans="1:29" ht="13.5" customHeight="1">
      <c r="A433" s="38" t="s">
        <v>84</v>
      </c>
      <c r="B433" s="37"/>
      <c r="C433" s="37"/>
      <c r="D433" s="83"/>
      <c r="E433" s="40" t="s">
        <v>1457</v>
      </c>
      <c r="F433" s="41" t="s">
        <v>1458</v>
      </c>
      <c r="G433" s="41" t="s">
        <v>1459</v>
      </c>
      <c r="H433" s="49"/>
      <c r="K433" s="29" t="e">
        <f t="shared" si="90"/>
        <v>#REF!</v>
      </c>
      <c r="L433" s="30">
        <v>1</v>
      </c>
      <c r="M433" s="19" t="e">
        <f>IF(K433="1_ordning",M435+1,M435)</f>
        <v>#REF!</v>
      </c>
      <c r="N433" s="29">
        <v>16</v>
      </c>
      <c r="O433" s="19" t="e">
        <f t="shared" si="91"/>
        <v>#REF!</v>
      </c>
      <c r="P433" s="30">
        <v>30</v>
      </c>
      <c r="Q433" s="19" t="str">
        <f>IF(LEN(E433)-LEN(SUBSTITUTE(E433," ",""))=1,LEFT(E433,FIND(" ",E433)-1),Q435)</f>
        <v>Hirundapus</v>
      </c>
      <c r="R433" s="19" t="e">
        <f>IF(Q433&lt;&gt;Q435,R435+1,R435)</f>
        <v>#REF!</v>
      </c>
      <c r="S433" s="30">
        <v>120</v>
      </c>
      <c r="T433" s="19" t="str">
        <f t="shared" si="73"/>
        <v>Hirundapus caudacutus</v>
      </c>
      <c r="U433" s="29" t="s">
        <v>1457</v>
      </c>
      <c r="V433" s="19" t="e">
        <f t="array" aca="1" ref="V433" ca="1">_xludf.XLOOKUP(U433,#REF!,#REF!)</f>
        <v>#NAME?</v>
      </c>
      <c r="W433" s="29">
        <v>5856</v>
      </c>
      <c r="X433" s="3" t="str">
        <f t="shared" si="92"/>
        <v/>
      </c>
      <c r="Y433" s="2" t="e">
        <f t="shared" si="74"/>
        <v>#REF!</v>
      </c>
      <c r="Z433" s="2" t="e">
        <f t="shared" si="75"/>
        <v>#REF!</v>
      </c>
      <c r="AA433" s="2" t="e">
        <f t="shared" si="76"/>
        <v>#REF!</v>
      </c>
      <c r="AB433" s="20" t="str">
        <f t="shared" si="77"/>
        <v>White-throated Needletail</v>
      </c>
      <c r="AC433" s="2" t="e">
        <f t="array" ref="AC433">IF(K433="3_art",IF(AB433=_xludf.XLOOKUP(W433,#REF!,#REF!),"",_xludf.XLOOKUP(W433,#REF!,#REF!)),IF(K433="2_familj",IF(AB433=_xludf.XLOOKUP(W433,#REF!,#REF!),"",_xludf.XLOOKUP(W433,#REF!,#REF!)),""))</f>
        <v>#REF!</v>
      </c>
    </row>
    <row r="434" spans="1:29" ht="13.5" customHeight="1">
      <c r="A434" s="37"/>
      <c r="B434" s="38" t="s">
        <v>36</v>
      </c>
      <c r="C434" s="38" t="s">
        <v>31</v>
      </c>
      <c r="D434" s="72" t="s">
        <v>446</v>
      </c>
      <c r="E434" s="44" t="s">
        <v>1460</v>
      </c>
      <c r="F434" s="45" t="s">
        <v>1461</v>
      </c>
      <c r="G434" s="45" t="s">
        <v>1462</v>
      </c>
      <c r="H434" s="60"/>
      <c r="K434" s="29" t="e">
        <f t="shared" si="90"/>
        <v>#REF!</v>
      </c>
      <c r="L434" s="30">
        <v>1</v>
      </c>
      <c r="M434" s="19" t="e">
        <f>IF(K434="1_ordning",M433+1,M433)</f>
        <v>#REF!</v>
      </c>
      <c r="N434" s="29">
        <v>16</v>
      </c>
      <c r="O434" s="19" t="e">
        <f t="shared" si="91"/>
        <v>#REF!</v>
      </c>
      <c r="P434" s="30">
        <v>30</v>
      </c>
      <c r="Q434" s="19" t="str">
        <f>IF(LEN(E434)-LEN(SUBSTITUTE(E434," ",""))=1,LEFT(E434,FIND(" ",E434)-1),Q433)</f>
        <v>Hirundapus</v>
      </c>
      <c r="R434" s="19" t="e">
        <f>IF(Q434&lt;&gt;Q433,R433+1,R433)</f>
        <v>#REF!</v>
      </c>
      <c r="S434" s="30">
        <v>120</v>
      </c>
      <c r="T434" s="19" t="str">
        <f t="shared" si="73"/>
        <v>Hirundapus caudacutus caudacutus</v>
      </c>
      <c r="U434" s="29" t="s">
        <v>1463</v>
      </c>
      <c r="V434" s="19" t="e">
        <f t="array" aca="1" ref="V434" ca="1">_xludf.XLOOKUP(U434,#REF!,#REF!)</f>
        <v>#NAME?</v>
      </c>
      <c r="W434" s="29">
        <v>5857</v>
      </c>
      <c r="X434" s="3" t="str">
        <f t="shared" si="92"/>
        <v/>
      </c>
      <c r="Y434" s="2" t="e">
        <f t="shared" si="74"/>
        <v>#REF!</v>
      </c>
      <c r="Z434" s="2" t="e">
        <f t="shared" si="75"/>
        <v>#REF!</v>
      </c>
      <c r="AA434" s="2" t="e">
        <f t="shared" si="76"/>
        <v>#REF!</v>
      </c>
      <c r="AB434" s="20" t="str">
        <f t="shared" si="77"/>
        <v xml:space="preserve">   Northern White-throated Needletail</v>
      </c>
      <c r="AC434" s="2" t="e">
        <f t="array" ref="AC434">IF(K434="3_art",IF(AB434=_xludf.XLOOKUP(W434,#REF!,#REF!),"",_xludf.XLOOKUP(W434,#REF!,#REF!)),IF(K434="2_familj",IF(AB434=_xludf.XLOOKUP(W434,#REF!,#REF!),"",_xludf.XLOOKUP(W434,#REF!,#REF!)),""))</f>
        <v>#REF!</v>
      </c>
    </row>
    <row r="435" spans="1:29" ht="13.5" customHeight="1">
      <c r="A435" s="38" t="s">
        <v>84</v>
      </c>
      <c r="B435" s="38" t="s">
        <v>36</v>
      </c>
      <c r="C435" s="38" t="s">
        <v>31</v>
      </c>
      <c r="D435" s="66" t="s">
        <v>377</v>
      </c>
      <c r="E435" s="40" t="s">
        <v>1464</v>
      </c>
      <c r="F435" s="41" t="s">
        <v>1465</v>
      </c>
      <c r="G435" s="41" t="s">
        <v>1466</v>
      </c>
      <c r="H435" s="49"/>
      <c r="K435" s="29" t="e">
        <f t="shared" si="90"/>
        <v>#REF!</v>
      </c>
      <c r="L435" s="30">
        <v>1</v>
      </c>
      <c r="M435" s="19" t="e">
        <f>IF(K435="1_ordning",M432+1,M432)</f>
        <v>#REF!</v>
      </c>
      <c r="N435" s="29">
        <v>16</v>
      </c>
      <c r="O435" s="19" t="e">
        <f t="shared" si="91"/>
        <v>#REF!</v>
      </c>
      <c r="P435" s="30">
        <v>30</v>
      </c>
      <c r="Q435" s="19" t="str">
        <f>IF(LEN(E435)-LEN(SUBSTITUTE(E435," ",""))=1,LEFT(E435,FIND(" ",E435)-1),Q432)</f>
        <v>Chaetura</v>
      </c>
      <c r="R435" s="19" t="e">
        <f>IF(Q435&lt;&gt;Q432,R432+1,R432)</f>
        <v>#REF!</v>
      </c>
      <c r="S435" s="30">
        <v>119</v>
      </c>
      <c r="T435" s="19" t="str">
        <f t="shared" si="73"/>
        <v>Chaetura pelagica</v>
      </c>
      <c r="U435" s="29" t="s">
        <v>1464</v>
      </c>
      <c r="V435" s="19" t="e">
        <f t="array" aca="1" ref="V435" ca="1">_xludf.XLOOKUP(U435,#REF!,#REF!)</f>
        <v>#NAME?</v>
      </c>
      <c r="W435" s="29">
        <v>5905</v>
      </c>
      <c r="X435" s="3" t="str">
        <f t="shared" si="92"/>
        <v/>
      </c>
      <c r="Y435" s="2" t="e">
        <f t="shared" si="74"/>
        <v>#REF!</v>
      </c>
      <c r="Z435" s="2" t="e">
        <f t="shared" si="75"/>
        <v>#REF!</v>
      </c>
      <c r="AA435" s="2" t="e">
        <f t="shared" si="76"/>
        <v>#REF!</v>
      </c>
      <c r="AB435" s="20" t="str">
        <f t="shared" si="77"/>
        <v>Chimney Swift</v>
      </c>
      <c r="AC435" s="2" t="e">
        <f t="array" ref="AC435">IF(K435="3_art",IF(AB435=_xludf.XLOOKUP(W435,#REF!,#REF!),"",_xludf.XLOOKUP(W435,#REF!,#REF!)),IF(K435="2_familj",IF(AB435=_xludf.XLOOKUP(W435,#REF!,#REF!),"",_xludf.XLOOKUP(W435,#REF!,#REF!)),""))</f>
        <v>#REF!</v>
      </c>
    </row>
    <row r="436" spans="1:29" ht="13.5" customHeight="1">
      <c r="A436" s="61" t="s">
        <v>84</v>
      </c>
      <c r="B436" s="38" t="s">
        <v>36</v>
      </c>
      <c r="C436" s="38" t="s">
        <v>31</v>
      </c>
      <c r="D436" s="66" t="s">
        <v>1467</v>
      </c>
      <c r="E436" s="86" t="s">
        <v>1468</v>
      </c>
      <c r="F436" s="41" t="s">
        <v>1469</v>
      </c>
      <c r="G436" s="41" t="s">
        <v>1470</v>
      </c>
      <c r="H436" s="41" t="s">
        <v>343</v>
      </c>
      <c r="K436" s="29" t="e">
        <f t="shared" si="90"/>
        <v>#REF!</v>
      </c>
      <c r="L436" s="30">
        <v>1</v>
      </c>
      <c r="M436" s="19" t="e">
        <f>IF(K436="1_ordning",M434+1,M434)</f>
        <v>#REF!</v>
      </c>
      <c r="N436" s="29">
        <v>16</v>
      </c>
      <c r="O436" s="19" t="e">
        <f t="shared" si="91"/>
        <v>#REF!</v>
      </c>
      <c r="P436" s="30">
        <v>30</v>
      </c>
      <c r="Q436" s="19" t="str">
        <f>IF(LEN(E436)-LEN(SUBSTITUTE(E436," ",""))=1,LEFT(E436,FIND(" ",E436)-1),Q434)</f>
        <v>Tachymarptis</v>
      </c>
      <c r="R436" s="19" t="e">
        <f>IF(Q436&lt;&gt;Q434,R434+1,R434)</f>
        <v>#REF!</v>
      </c>
      <c r="S436" s="30">
        <v>121</v>
      </c>
      <c r="T436" s="19" t="str">
        <f t="shared" si="73"/>
        <v>Tachymarptis melba</v>
      </c>
      <c r="U436" s="29" t="s">
        <v>1468</v>
      </c>
      <c r="V436" s="19" t="e">
        <f t="array" aca="1" ref="V436" ca="1">_xludf.XLOOKUP(U436,#REF!,#REF!)</f>
        <v>#NAME?</v>
      </c>
      <c r="W436" s="29">
        <v>5971</v>
      </c>
      <c r="X436" s="3" t="str">
        <f t="shared" si="92"/>
        <v/>
      </c>
      <c r="Y436" s="2" t="e">
        <f t="shared" si="74"/>
        <v>#REF!</v>
      </c>
      <c r="Z436" s="2" t="e">
        <f t="shared" si="75"/>
        <v>#REF!</v>
      </c>
      <c r="AA436" s="2" t="e">
        <f t="shared" si="76"/>
        <v>#REF!</v>
      </c>
      <c r="AB436" s="20" t="str">
        <f t="shared" si="77"/>
        <v>Alpine Swift</v>
      </c>
      <c r="AC436" s="2" t="e">
        <f t="array" ref="AC436">IF(K436="3_art",IF(AB436=_xludf.XLOOKUP(W436,#REF!,#REF!),"",_xludf.XLOOKUP(W436,#REF!,#REF!)),IF(K436="2_familj",IF(AB436=_xludf.XLOOKUP(W436,#REF!,#REF!),"",_xludf.XLOOKUP(W436,#REF!,#REF!)),""))</f>
        <v>#REF!</v>
      </c>
    </row>
    <row r="437" spans="1:29" ht="13.5" customHeight="1">
      <c r="A437" s="38" t="s">
        <v>84</v>
      </c>
      <c r="B437" s="38" t="s">
        <v>36</v>
      </c>
      <c r="C437" s="38" t="s">
        <v>31</v>
      </c>
      <c r="D437" s="66" t="s">
        <v>1112</v>
      </c>
      <c r="E437" s="40" t="s">
        <v>1471</v>
      </c>
      <c r="F437" s="41" t="s">
        <v>1472</v>
      </c>
      <c r="G437" s="41" t="s">
        <v>1473</v>
      </c>
      <c r="H437" s="41" t="s">
        <v>343</v>
      </c>
      <c r="K437" s="29" t="e">
        <f t="shared" si="90"/>
        <v>#REF!</v>
      </c>
      <c r="L437" s="30">
        <v>1</v>
      </c>
      <c r="M437" s="19" t="e">
        <f>IF(K437="1_ordning",M442+1,M442)</f>
        <v>#REF!</v>
      </c>
      <c r="N437" s="29">
        <v>16</v>
      </c>
      <c r="O437" s="19" t="e">
        <f t="shared" si="91"/>
        <v>#REF!</v>
      </c>
      <c r="P437" s="30">
        <v>30</v>
      </c>
      <c r="Q437" s="19" t="str">
        <f>IF(LEN(E437)-LEN(SUBSTITUTE(E437," ",""))=1,LEFT(E437,FIND(" ",E437)-1),Q442)</f>
        <v>Apus</v>
      </c>
      <c r="R437" s="19" t="e">
        <f>IF(Q437&lt;&gt;Q442,R442+1,R442)</f>
        <v>#REF!</v>
      </c>
      <c r="S437" s="30">
        <v>122</v>
      </c>
      <c r="T437" s="19" t="str">
        <f t="shared" si="73"/>
        <v>Apus pacificus</v>
      </c>
      <c r="U437" s="29" t="s">
        <v>1471</v>
      </c>
      <c r="V437" s="19" t="e">
        <f t="array" aca="1" ref="V437" ca="1">_xludf.XLOOKUP(U437,#REF!,#REF!)</f>
        <v>#NAME?</v>
      </c>
      <c r="W437" s="29">
        <v>5989</v>
      </c>
      <c r="X437" s="3" t="str">
        <f t="shared" si="92"/>
        <v/>
      </c>
      <c r="Y437" s="2" t="e">
        <f t="shared" si="74"/>
        <v>#REF!</v>
      </c>
      <c r="Z437" s="2" t="e">
        <f t="shared" si="75"/>
        <v>#REF!</v>
      </c>
      <c r="AA437" s="2" t="e">
        <f t="shared" si="76"/>
        <v>#REF!</v>
      </c>
      <c r="AB437" s="20" t="str">
        <f t="shared" si="77"/>
        <v>Fork-tailed Swift</v>
      </c>
      <c r="AC437" s="2" t="e">
        <f t="array" ref="AC437">IF(K437="3_art",IF(AB437=_xludf.XLOOKUP(W437,#REF!,#REF!),"",_xludf.XLOOKUP(W437,#REF!,#REF!)),IF(K437="2_familj",IF(AB437=_xludf.XLOOKUP(W437,#REF!,#REF!),"",_xludf.XLOOKUP(W437,#REF!,#REF!)),""))</f>
        <v>#REF!</v>
      </c>
    </row>
    <row r="438" spans="1:29" ht="13.5" customHeight="1">
      <c r="A438" s="38" t="s">
        <v>84</v>
      </c>
      <c r="B438" s="38" t="s">
        <v>36</v>
      </c>
      <c r="C438" s="38" t="s">
        <v>31</v>
      </c>
      <c r="D438" s="66" t="s">
        <v>377</v>
      </c>
      <c r="E438" s="40" t="s">
        <v>1474</v>
      </c>
      <c r="F438" s="41" t="s">
        <v>1475</v>
      </c>
      <c r="G438" s="41" t="s">
        <v>1476</v>
      </c>
      <c r="H438" s="49"/>
      <c r="K438" s="29" t="e">
        <f t="shared" si="90"/>
        <v>#REF!</v>
      </c>
      <c r="L438" s="30">
        <v>1</v>
      </c>
      <c r="M438" s="19" t="e">
        <f>IF(K438="1_ordning",M439+1,M439)</f>
        <v>#REF!</v>
      </c>
      <c r="N438" s="29">
        <v>16</v>
      </c>
      <c r="O438" s="19" t="e">
        <f t="shared" si="91"/>
        <v>#REF!</v>
      </c>
      <c r="P438" s="30">
        <v>30</v>
      </c>
      <c r="Q438" s="19" t="str">
        <f>IF(LEN(E438)-LEN(SUBSTITUTE(E438," ",""))=1,LEFT(E438,FIND(" ",E438)-1),Q439)</f>
        <v>Apus</v>
      </c>
      <c r="R438" s="19" t="e">
        <f>IF(Q438&lt;&gt;Q439,R439+1,R439)</f>
        <v>#REF!</v>
      </c>
      <c r="S438" s="30">
        <v>122</v>
      </c>
      <c r="T438" s="19" t="str">
        <f t="shared" si="73"/>
        <v>Apus caffer</v>
      </c>
      <c r="U438" s="29" t="s">
        <v>1474</v>
      </c>
      <c r="V438" s="19" t="e">
        <f t="array" aca="1" ref="V438" ca="1">_xludf.XLOOKUP(U438,#REF!,#REF!)</f>
        <v>#NAME?</v>
      </c>
      <c r="W438" s="29">
        <v>5995</v>
      </c>
      <c r="X438" s="3" t="str">
        <f t="shared" si="92"/>
        <v/>
      </c>
      <c r="Y438" s="2" t="e">
        <f t="shared" si="74"/>
        <v>#REF!</v>
      </c>
      <c r="Z438" s="2" t="e">
        <f t="shared" si="75"/>
        <v>#REF!</v>
      </c>
      <c r="AA438" s="2" t="e">
        <f t="shared" si="76"/>
        <v>#REF!</v>
      </c>
      <c r="AB438" s="20" t="str">
        <f t="shared" si="77"/>
        <v>White-rumped Swift</v>
      </c>
      <c r="AC438" s="2" t="e">
        <f t="array" ref="AC438">IF(K438="3_art",IF(AB438=_xludf.XLOOKUP(W438,#REF!,#REF!),"",_xludf.XLOOKUP(W438,#REF!,#REF!)),IF(K438="2_familj",IF(AB438=_xludf.XLOOKUP(W438,#REF!,#REF!),"",_xludf.XLOOKUP(W438,#REF!,#REF!)),""))</f>
        <v>#REF!</v>
      </c>
    </row>
    <row r="439" spans="1:29" ht="13.5" customHeight="1">
      <c r="A439" s="38" t="s">
        <v>84</v>
      </c>
      <c r="B439" s="38" t="s">
        <v>36</v>
      </c>
      <c r="C439" s="38" t="s">
        <v>31</v>
      </c>
      <c r="D439" s="66" t="s">
        <v>165</v>
      </c>
      <c r="E439" s="40" t="s">
        <v>1477</v>
      </c>
      <c r="F439" s="41" t="s">
        <v>1478</v>
      </c>
      <c r="G439" s="41" t="s">
        <v>1479</v>
      </c>
      <c r="H439" s="41" t="s">
        <v>343</v>
      </c>
      <c r="K439" s="29" t="e">
        <f t="shared" si="90"/>
        <v>#REF!</v>
      </c>
      <c r="L439" s="30">
        <v>1</v>
      </c>
      <c r="M439" s="19" t="e">
        <f>IF(K439="1_ordning",M437+1,M437)</f>
        <v>#REF!</v>
      </c>
      <c r="N439" s="29">
        <v>16</v>
      </c>
      <c r="O439" s="19" t="e">
        <f t="shared" si="91"/>
        <v>#REF!</v>
      </c>
      <c r="P439" s="30">
        <v>30</v>
      </c>
      <c r="Q439" s="19" t="str">
        <f>IF(LEN(E439)-LEN(SUBSTITUTE(E439," ",""))=1,LEFT(E439,FIND(" ",E439)-1),Q437)</f>
        <v>Apus</v>
      </c>
      <c r="R439" s="19" t="e">
        <f>IF(Q439&lt;&gt;Q437,R437+1,R437)</f>
        <v>#REF!</v>
      </c>
      <c r="S439" s="30">
        <v>122</v>
      </c>
      <c r="T439" s="19" t="str">
        <f t="shared" si="73"/>
        <v>Apus affinis</v>
      </c>
      <c r="U439" s="29" t="s">
        <v>1477</v>
      </c>
      <c r="V439" s="19" t="e">
        <f t="array" aca="1" ref="V439" ca="1">_xludf.XLOOKUP(U439,#REF!,#REF!)</f>
        <v>#NAME?</v>
      </c>
      <c r="W439" s="29">
        <v>6003</v>
      </c>
      <c r="X439" s="3" t="str">
        <f t="shared" si="92"/>
        <v/>
      </c>
      <c r="Y439" s="2" t="e">
        <f t="shared" si="74"/>
        <v>#REF!</v>
      </c>
      <c r="Z439" s="2" t="e">
        <f t="shared" si="75"/>
        <v>#REF!</v>
      </c>
      <c r="AA439" s="2" t="e">
        <f t="shared" si="76"/>
        <v>#REF!</v>
      </c>
      <c r="AB439" s="20" t="str">
        <f t="shared" si="77"/>
        <v>Little Swift</v>
      </c>
      <c r="AC439" s="2" t="e">
        <f t="array" ref="AC439">IF(K439="3_art",IF(AB439=_xludf.XLOOKUP(W439,#REF!,#REF!),"",_xludf.XLOOKUP(W439,#REF!,#REF!)),IF(K439="2_familj",IF(AB439=_xludf.XLOOKUP(W439,#REF!,#REF!),"",_xludf.XLOOKUP(W439,#REF!,#REF!)),""))</f>
        <v>#REF!</v>
      </c>
    </row>
    <row r="440" spans="1:29" ht="13.5" customHeight="1">
      <c r="A440" s="37"/>
      <c r="B440" s="37"/>
      <c r="C440" s="37"/>
      <c r="D440" s="48"/>
      <c r="E440" s="40" t="s">
        <v>1480</v>
      </c>
      <c r="F440" s="41" t="s">
        <v>1481</v>
      </c>
      <c r="G440" s="41" t="s">
        <v>1482</v>
      </c>
      <c r="H440" s="49"/>
      <c r="K440" s="29" t="e">
        <f t="shared" si="90"/>
        <v>#REF!</v>
      </c>
      <c r="L440" s="30">
        <v>1</v>
      </c>
      <c r="M440" s="19" t="e">
        <f>IF(K440="1_ordning",M436+1,M436)</f>
        <v>#REF!</v>
      </c>
      <c r="N440" s="29">
        <v>16</v>
      </c>
      <c r="O440" s="19" t="e">
        <f t="shared" si="91"/>
        <v>#REF!</v>
      </c>
      <c r="P440" s="30">
        <v>30</v>
      </c>
      <c r="Q440" s="19" t="str">
        <f>IF(LEN(E440)-LEN(SUBSTITUTE(E440," ",""))=1,LEFT(E440,FIND(" ",E440)-1),Q436)</f>
        <v>Apus</v>
      </c>
      <c r="R440" s="19" t="e">
        <f>IF(Q440&lt;&gt;Q436,R436+1,R436)</f>
        <v>#REF!</v>
      </c>
      <c r="S440" s="30">
        <v>122</v>
      </c>
      <c r="T440" s="19" t="str">
        <f t="shared" si="73"/>
        <v>Apus apus</v>
      </c>
      <c r="U440" s="29" t="s">
        <v>1480</v>
      </c>
      <c r="V440" s="19" t="e">
        <f t="array" aca="1" ref="V440" ca="1">_xludf.XLOOKUP(U440,#REF!,#REF!)</f>
        <v>#NAME?</v>
      </c>
      <c r="W440" s="29">
        <v>6032</v>
      </c>
      <c r="X440" s="3" t="str">
        <f t="shared" si="92"/>
        <v/>
      </c>
      <c r="Y440" s="2" t="e">
        <f t="shared" si="74"/>
        <v>#REF!</v>
      </c>
      <c r="Z440" s="2" t="e">
        <f t="shared" si="75"/>
        <v>#REF!</v>
      </c>
      <c r="AA440" s="2" t="e">
        <f t="shared" si="76"/>
        <v>#REF!</v>
      </c>
      <c r="AB440" s="20" t="str">
        <f t="shared" si="77"/>
        <v>Common Swift</v>
      </c>
      <c r="AC440" s="2" t="e">
        <f t="array" ref="AC440">IF(K440="3_art",IF(AB440=_xludf.XLOOKUP(W440,#REF!,#REF!),"",_xludf.XLOOKUP(W440,#REF!,#REF!)),IF(K440="2_familj",IF(AB440=_xludf.XLOOKUP(W440,#REF!,#REF!),"",_xludf.XLOOKUP(W440,#REF!,#REF!)),""))</f>
        <v>#REF!</v>
      </c>
    </row>
    <row r="441" spans="1:29" ht="13.5" customHeight="1">
      <c r="A441" s="37"/>
      <c r="B441" s="38" t="s">
        <v>36</v>
      </c>
      <c r="C441" s="38" t="s">
        <v>37</v>
      </c>
      <c r="D441" s="51"/>
      <c r="E441" s="44" t="s">
        <v>1483</v>
      </c>
      <c r="F441" s="45" t="s">
        <v>1484</v>
      </c>
      <c r="G441" s="45" t="s">
        <v>1485</v>
      </c>
      <c r="H441" s="60"/>
      <c r="K441" s="29" t="e">
        <f t="shared" si="90"/>
        <v>#REF!</v>
      </c>
      <c r="L441" s="30">
        <v>1</v>
      </c>
      <c r="M441" s="19" t="e">
        <f t="shared" ref="M441:M442" si="102">IF(K441="1_ordning",M440+1,M440)</f>
        <v>#REF!</v>
      </c>
      <c r="N441" s="29">
        <v>16</v>
      </c>
      <c r="O441" s="19" t="e">
        <f t="shared" si="91"/>
        <v>#REF!</v>
      </c>
      <c r="P441" s="30">
        <v>30</v>
      </c>
      <c r="Q441" s="19" t="str">
        <f t="shared" ref="Q441:Q442" si="103">IF(LEN(E441)-LEN(SUBSTITUTE(E441," ",""))=1,LEFT(E441,FIND(" ",E441)-1),Q440)</f>
        <v>Apus</v>
      </c>
      <c r="R441" s="19" t="e">
        <f t="shared" ref="R441:R442" si="104">IF(Q441&lt;&gt;Q440,R440+1,R440)</f>
        <v>#REF!</v>
      </c>
      <c r="S441" s="30">
        <v>122</v>
      </c>
      <c r="T441" s="19" t="str">
        <f t="shared" si="73"/>
        <v>Apus apus apus</v>
      </c>
      <c r="U441" s="29" t="s">
        <v>1486</v>
      </c>
      <c r="V441" s="19" t="e">
        <f t="array" aca="1" ref="V441" ca="1">_xludf.XLOOKUP(U441,#REF!,#REF!)</f>
        <v>#NAME?</v>
      </c>
      <c r="W441" s="29">
        <v>6033</v>
      </c>
      <c r="X441" s="3" t="str">
        <f t="shared" si="92"/>
        <v/>
      </c>
      <c r="Y441" s="2" t="e">
        <f t="shared" si="74"/>
        <v>#REF!</v>
      </c>
      <c r="Z441" s="2" t="e">
        <f t="shared" si="75"/>
        <v>#REF!</v>
      </c>
      <c r="AA441" s="2" t="e">
        <f t="shared" si="76"/>
        <v>#REF!</v>
      </c>
      <c r="AB441" s="20" t="str">
        <f t="shared" si="77"/>
        <v xml:space="preserve">   Western Common Swift</v>
      </c>
      <c r="AC441" s="2" t="e">
        <f t="array" ref="AC441">IF(K441="3_art",IF(AB441=_xludf.XLOOKUP(W441,#REF!,#REF!),"",_xludf.XLOOKUP(W441,#REF!,#REF!)),IF(K441="2_familj",IF(AB441=_xludf.XLOOKUP(W441,#REF!,#REF!),"",_xludf.XLOOKUP(W441,#REF!,#REF!)),""))</f>
        <v>#REF!</v>
      </c>
    </row>
    <row r="442" spans="1:29" ht="13.5" customHeight="1">
      <c r="A442" s="38" t="s">
        <v>84</v>
      </c>
      <c r="B442" s="38" t="s">
        <v>36</v>
      </c>
      <c r="C442" s="38" t="s">
        <v>31</v>
      </c>
      <c r="D442" s="66" t="s">
        <v>1487</v>
      </c>
      <c r="E442" s="40" t="s">
        <v>1488</v>
      </c>
      <c r="F442" s="41" t="s">
        <v>1489</v>
      </c>
      <c r="G442" s="41" t="s">
        <v>1490</v>
      </c>
      <c r="H442" s="41" t="s">
        <v>343</v>
      </c>
      <c r="K442" s="29" t="e">
        <f t="shared" si="90"/>
        <v>#REF!</v>
      </c>
      <c r="L442" s="30">
        <v>1</v>
      </c>
      <c r="M442" s="19" t="e">
        <f t="shared" si="102"/>
        <v>#REF!</v>
      </c>
      <c r="N442" s="29">
        <v>16</v>
      </c>
      <c r="O442" s="19" t="e">
        <f t="shared" si="91"/>
        <v>#REF!</v>
      </c>
      <c r="P442" s="30">
        <v>30</v>
      </c>
      <c r="Q442" s="19" t="str">
        <f t="shared" si="103"/>
        <v>Apus</v>
      </c>
      <c r="R442" s="19" t="e">
        <f t="shared" si="104"/>
        <v>#REF!</v>
      </c>
      <c r="S442" s="30">
        <v>122</v>
      </c>
      <c r="T442" s="19" t="str">
        <f t="shared" si="73"/>
        <v>Apus pallidus</v>
      </c>
      <c r="U442" s="29" t="s">
        <v>1488</v>
      </c>
      <c r="V442" s="19" t="e">
        <f t="array" aca="1" ref="V442" ca="1">_xludf.XLOOKUP(U442,#REF!,#REF!)</f>
        <v>#NAME?</v>
      </c>
      <c r="W442" s="29">
        <v>6035</v>
      </c>
      <c r="X442" s="3" t="str">
        <f t="shared" si="92"/>
        <v/>
      </c>
      <c r="Y442" s="2" t="e">
        <f t="shared" si="74"/>
        <v>#REF!</v>
      </c>
      <c r="Z442" s="2" t="e">
        <f t="shared" si="75"/>
        <v>#REF!</v>
      </c>
      <c r="AA442" s="2" t="e">
        <f t="shared" si="76"/>
        <v>#REF!</v>
      </c>
      <c r="AB442" s="20" t="str">
        <f t="shared" si="77"/>
        <v>Pallid Swift</v>
      </c>
      <c r="AC442" s="2" t="e">
        <f t="array" ref="AC442">IF(K442="3_art",IF(AB442=_xludf.XLOOKUP(W442,#REF!,#REF!),"",_xludf.XLOOKUP(W442,#REF!,#REF!)),IF(K442="2_familj",IF(AB442=_xludf.XLOOKUP(W442,#REF!,#REF!),"",_xludf.XLOOKUP(W442,#REF!,#REF!)),""))</f>
        <v>#REF!</v>
      </c>
    </row>
    <row r="443" spans="1:29" ht="21" customHeight="1">
      <c r="A443" s="22"/>
      <c r="B443" s="22"/>
      <c r="C443" s="22"/>
      <c r="D443" s="24" t="s">
        <v>21</v>
      </c>
      <c r="E443" s="25" t="s">
        <v>1491</v>
      </c>
      <c r="F443" s="26" t="s">
        <v>1492</v>
      </c>
      <c r="G443" s="27"/>
      <c r="H443" s="27"/>
      <c r="I443" s="28"/>
      <c r="J443" s="28"/>
      <c r="K443" s="29" t="e">
        <f t="shared" si="90"/>
        <v>#REF!</v>
      </c>
      <c r="L443" s="30">
        <v>1</v>
      </c>
      <c r="M443" s="19" t="e">
        <f>IF(K443="1_ordning",M438+1,M438)</f>
        <v>#REF!</v>
      </c>
      <c r="N443" s="29">
        <v>17</v>
      </c>
      <c r="O443" s="19" t="e">
        <f t="shared" si="91"/>
        <v>#REF!</v>
      </c>
      <c r="P443" s="32">
        <v>30</v>
      </c>
      <c r="Q443" s="19" t="str">
        <f>IF(LEN(E443)-LEN(SUBSTITUTE(E443," ",""))=1,LEFT(E443,FIND(" ",E443)-1),Q438)</f>
        <v>Apus</v>
      </c>
      <c r="R443" s="19" t="e">
        <f>IF(Q443&lt;&gt;Q438,R438+1,R438)</f>
        <v>#REF!</v>
      </c>
      <c r="S443" s="29">
        <v>122</v>
      </c>
      <c r="T443" s="19" t="str">
        <f t="shared" si="73"/>
        <v>STRIGIFORMES</v>
      </c>
      <c r="U443" s="29" t="s">
        <v>1491</v>
      </c>
      <c r="V443" s="19" t="e">
        <f t="array" aca="1" ref="V443" ca="1">_xludf.XLOOKUP(U443,#REF!,#REF!)</f>
        <v>#NAME?</v>
      </c>
      <c r="W443" s="29">
        <v>7156</v>
      </c>
      <c r="X443" s="3" t="str">
        <f t="shared" si="92"/>
        <v/>
      </c>
      <c r="Y443" s="2" t="e">
        <f t="shared" si="74"/>
        <v>#REF!</v>
      </c>
      <c r="Z443" s="20" t="e">
        <f t="shared" si="75"/>
        <v>#REF!</v>
      </c>
      <c r="AA443" s="2" t="e">
        <f t="shared" si="76"/>
        <v>#REF!</v>
      </c>
      <c r="AB443" s="2">
        <f t="shared" si="77"/>
        <v>0</v>
      </c>
      <c r="AC443" s="2" t="e">
        <f t="array" ref="AC443">IF(K443="3_art",IF(AB443=_xludf.XLOOKUP(W443,#REF!,#REF!),"",_xludf.XLOOKUP(W443,#REF!,#REF!)),IF(K443="2_familj",IF(AB443=_xludf.XLOOKUP(W443,#REF!,#REF!),"",_xludf.XLOOKUP(W443,#REF!,#REF!)),""))</f>
        <v>#REF!</v>
      </c>
    </row>
    <row r="444" spans="1:29" ht="13.5" customHeight="1">
      <c r="A444" s="33"/>
      <c r="B444" s="33"/>
      <c r="C444" s="33"/>
      <c r="D444" s="34" t="s">
        <v>21</v>
      </c>
      <c r="E444" s="35" t="s">
        <v>1493</v>
      </c>
      <c r="F444" s="36" t="s">
        <v>1494</v>
      </c>
      <c r="G444" s="36" t="s">
        <v>1495</v>
      </c>
      <c r="H444" s="33"/>
      <c r="K444" s="29" t="e">
        <f t="shared" si="90"/>
        <v>#REF!</v>
      </c>
      <c r="L444" s="30">
        <v>1</v>
      </c>
      <c r="M444" s="19" t="e">
        <f t="shared" ref="M444:M457" si="105">IF(K444="1_ordning",M443+1,M443)</f>
        <v>#REF!</v>
      </c>
      <c r="N444" s="29">
        <v>17</v>
      </c>
      <c r="O444" s="19" t="e">
        <f t="shared" si="91"/>
        <v>#REF!</v>
      </c>
      <c r="P444" s="30">
        <v>31</v>
      </c>
      <c r="Q444" s="19" t="str">
        <f t="shared" ref="Q444:Q457" si="106">IF(LEN(E444)-LEN(SUBSTITUTE(E444," ",""))=1,LEFT(E444,FIND(" ",E444)-1),Q443)</f>
        <v>Apus</v>
      </c>
      <c r="R444" s="19" t="e">
        <f t="shared" ref="R444:R457" si="107">IF(Q444&lt;&gt;Q443,R443+1,R443)</f>
        <v>#REF!</v>
      </c>
      <c r="S444" s="30">
        <v>122</v>
      </c>
      <c r="T444" s="19" t="str">
        <f t="shared" si="73"/>
        <v>Tytonidae</v>
      </c>
      <c r="U444" s="29" t="s">
        <v>1493</v>
      </c>
      <c r="V444" s="19" t="e">
        <f t="array" aca="1" ref="V444" ca="1">_xludf.XLOOKUP(U444,#REF!,#REF!)</f>
        <v>#NAME?</v>
      </c>
      <c r="W444" s="29">
        <v>7157</v>
      </c>
      <c r="X444" s="3" t="str">
        <f t="shared" si="92"/>
        <v/>
      </c>
      <c r="Y444" s="2" t="e">
        <f t="shared" si="74"/>
        <v>#REF!</v>
      </c>
      <c r="Z444" s="20" t="e">
        <f t="shared" si="75"/>
        <v>#REF!</v>
      </c>
      <c r="AA444" s="2" t="e">
        <f t="shared" si="76"/>
        <v>#REF!</v>
      </c>
      <c r="AB444" s="20" t="str">
        <f t="shared" si="77"/>
        <v>Bay Owls and Barn Owls</v>
      </c>
      <c r="AC444" s="2" t="e">
        <f t="array" ref="AC444">IF(K444="3_art",IF(AB444=_xludf.XLOOKUP(W444,#REF!,#REF!),"",_xludf.XLOOKUP(W444,#REF!,#REF!)),IF(K444="2_familj",IF(AB444=_xludf.XLOOKUP(W444,#REF!,#REF!),"",_xludf.XLOOKUP(W444,#REF!,#REF!)),""))</f>
        <v>#REF!</v>
      </c>
    </row>
    <row r="445" spans="1:29" ht="13.5" customHeight="1">
      <c r="A445" s="38" t="s">
        <v>84</v>
      </c>
      <c r="B445" s="37"/>
      <c r="C445" s="37"/>
      <c r="D445" s="48"/>
      <c r="E445" s="40" t="s">
        <v>1496</v>
      </c>
      <c r="F445" s="41" t="s">
        <v>1497</v>
      </c>
      <c r="G445" s="41" t="s">
        <v>1498</v>
      </c>
      <c r="H445" s="49"/>
      <c r="K445" s="29" t="e">
        <f t="shared" si="90"/>
        <v>#REF!</v>
      </c>
      <c r="L445" s="30">
        <v>1</v>
      </c>
      <c r="M445" s="19" t="e">
        <f t="shared" si="105"/>
        <v>#REF!</v>
      </c>
      <c r="N445" s="29">
        <v>17</v>
      </c>
      <c r="O445" s="19" t="e">
        <f t="shared" si="91"/>
        <v>#REF!</v>
      </c>
      <c r="P445" s="30">
        <v>31</v>
      </c>
      <c r="Q445" s="19" t="str">
        <f t="shared" si="106"/>
        <v>Tyto</v>
      </c>
      <c r="R445" s="19" t="e">
        <f t="shared" si="107"/>
        <v>#REF!</v>
      </c>
      <c r="S445" s="30">
        <v>123</v>
      </c>
      <c r="T445" s="19" t="str">
        <f t="shared" si="73"/>
        <v>Tyto alba</v>
      </c>
      <c r="U445" s="29" t="s">
        <v>1496</v>
      </c>
      <c r="V445" s="19" t="e">
        <f t="array" aca="1" ref="V445" ca="1">_xludf.XLOOKUP(U445,#REF!,#REF!)</f>
        <v>#NAME?</v>
      </c>
      <c r="W445" s="29">
        <v>7197</v>
      </c>
      <c r="X445" s="3" t="str">
        <f t="shared" si="92"/>
        <v/>
      </c>
      <c r="Y445" s="2" t="e">
        <f t="shared" si="74"/>
        <v>#REF!</v>
      </c>
      <c r="Z445" s="2" t="e">
        <f t="shared" si="75"/>
        <v>#REF!</v>
      </c>
      <c r="AA445" s="2" t="e">
        <f t="shared" si="76"/>
        <v>#REF!</v>
      </c>
      <c r="AB445" s="20" t="str">
        <f t="shared" si="77"/>
        <v>Western Barn Owl</v>
      </c>
      <c r="AC445" s="2" t="e">
        <f t="array" ref="AC445">IF(K445="3_art",IF(AB445=_xludf.XLOOKUP(W445,#REF!,#REF!),"",_xludf.XLOOKUP(W445,#REF!,#REF!)),IF(K445="2_familj",IF(AB445=_xludf.XLOOKUP(W445,#REF!,#REF!),"",_xludf.XLOOKUP(W445,#REF!,#REF!)),""))</f>
        <v>#REF!</v>
      </c>
    </row>
    <row r="446" spans="1:29" ht="13.5" customHeight="1">
      <c r="A446" s="37"/>
      <c r="B446" s="38" t="s">
        <v>36</v>
      </c>
      <c r="C446" s="111" t="s">
        <v>55</v>
      </c>
      <c r="D446" s="51"/>
      <c r="E446" s="44" t="s">
        <v>1499</v>
      </c>
      <c r="F446" s="45" t="s">
        <v>1500</v>
      </c>
      <c r="G446" s="45" t="s">
        <v>1501</v>
      </c>
      <c r="H446" s="79"/>
      <c r="K446" s="29" t="e">
        <f t="shared" si="90"/>
        <v>#REF!</v>
      </c>
      <c r="L446" s="30">
        <v>1</v>
      </c>
      <c r="M446" s="19" t="e">
        <f t="shared" si="105"/>
        <v>#REF!</v>
      </c>
      <c r="N446" s="29">
        <v>17</v>
      </c>
      <c r="O446" s="19" t="e">
        <f t="shared" si="91"/>
        <v>#REF!</v>
      </c>
      <c r="P446" s="30">
        <v>31</v>
      </c>
      <c r="Q446" s="19" t="str">
        <f t="shared" si="106"/>
        <v>Tyto</v>
      </c>
      <c r="R446" s="19" t="e">
        <f t="shared" si="107"/>
        <v>#REF!</v>
      </c>
      <c r="S446" s="30">
        <v>123</v>
      </c>
      <c r="T446" s="19" t="str">
        <f t="shared" si="73"/>
        <v>Tyto alba guttata</v>
      </c>
      <c r="U446" s="29" t="s">
        <v>1502</v>
      </c>
      <c r="V446" s="19" t="e">
        <f t="array" aca="1" ref="V446" ca="1">_xludf.XLOOKUP(U446,#REF!,#REF!)</f>
        <v>#NAME?</v>
      </c>
      <c r="W446" s="29">
        <v>7199</v>
      </c>
      <c r="X446" s="3" t="str">
        <f t="shared" si="92"/>
        <v/>
      </c>
      <c r="Y446" s="2" t="e">
        <f t="shared" si="74"/>
        <v>#REF!</v>
      </c>
      <c r="Z446" s="2" t="e">
        <f t="shared" si="75"/>
        <v>#REF!</v>
      </c>
      <c r="AA446" s="2" t="e">
        <f t="shared" si="76"/>
        <v>#REF!</v>
      </c>
      <c r="AB446" s="20" t="str">
        <f t="shared" si="77"/>
        <v xml:space="preserve">   Dark-breasted Barn Owl</v>
      </c>
      <c r="AC446" s="2" t="e">
        <f t="array" ref="AC446">IF(K446="3_art",IF(AB446=_xludf.XLOOKUP(W446,#REF!,#REF!),"",_xludf.XLOOKUP(W446,#REF!,#REF!)),IF(K446="2_familj",IF(AB446=_xludf.XLOOKUP(W446,#REF!,#REF!),"",_xludf.XLOOKUP(W446,#REF!,#REF!)),""))</f>
        <v>#REF!</v>
      </c>
    </row>
    <row r="447" spans="1:29" ht="13.5" customHeight="1">
      <c r="A447" s="33"/>
      <c r="B447" s="33"/>
      <c r="C447" s="33"/>
      <c r="D447" s="34" t="s">
        <v>21</v>
      </c>
      <c r="E447" s="35" t="s">
        <v>1503</v>
      </c>
      <c r="F447" s="36" t="s">
        <v>1504</v>
      </c>
      <c r="G447" s="36" t="s">
        <v>1505</v>
      </c>
      <c r="H447" s="33"/>
      <c r="K447" s="29" t="e">
        <f t="shared" si="90"/>
        <v>#REF!</v>
      </c>
      <c r="L447" s="30">
        <v>1</v>
      </c>
      <c r="M447" s="19" t="e">
        <f t="shared" si="105"/>
        <v>#REF!</v>
      </c>
      <c r="N447" s="29">
        <v>17</v>
      </c>
      <c r="O447" s="19" t="e">
        <f t="shared" si="91"/>
        <v>#REF!</v>
      </c>
      <c r="P447" s="30">
        <v>32</v>
      </c>
      <c r="Q447" s="19" t="str">
        <f t="shared" si="106"/>
        <v>Tyto</v>
      </c>
      <c r="R447" s="19" t="e">
        <f t="shared" si="107"/>
        <v>#REF!</v>
      </c>
      <c r="S447" s="30">
        <v>123</v>
      </c>
      <c r="T447" s="19" t="str">
        <f t="shared" si="73"/>
        <v>Strigidae</v>
      </c>
      <c r="U447" s="29" t="s">
        <v>1503</v>
      </c>
      <c r="V447" s="19" t="e">
        <f t="array" aca="1" ref="V447" ca="1">_xludf.XLOOKUP(U447,#REF!,#REF!)</f>
        <v>#NAME?</v>
      </c>
      <c r="W447" s="29">
        <v>7233</v>
      </c>
      <c r="X447" s="3" t="str">
        <f t="shared" si="92"/>
        <v/>
      </c>
      <c r="Y447" s="2" t="e">
        <f t="shared" si="74"/>
        <v>#REF!</v>
      </c>
      <c r="Z447" s="20" t="e">
        <f t="shared" si="75"/>
        <v>#REF!</v>
      </c>
      <c r="AA447" s="2" t="e">
        <f t="shared" si="76"/>
        <v>#REF!</v>
      </c>
      <c r="AB447" s="20" t="str">
        <f t="shared" si="77"/>
        <v>Owls</v>
      </c>
      <c r="AC447" s="2" t="e">
        <f t="array" ref="AC447">IF(K447="3_art",IF(AB447=_xludf.XLOOKUP(W447,#REF!,#REF!),"",_xludf.XLOOKUP(W447,#REF!,#REF!)),IF(K447="2_familj",IF(AB447=_xludf.XLOOKUP(W447,#REF!,#REF!),"",_xludf.XLOOKUP(W447,#REF!,#REF!)),""))</f>
        <v>#REF!</v>
      </c>
    </row>
    <row r="448" spans="1:29" ht="13.5" customHeight="1">
      <c r="A448" s="37"/>
      <c r="B448" s="37"/>
      <c r="C448" s="37"/>
      <c r="D448" s="48"/>
      <c r="E448" s="40" t="s">
        <v>1506</v>
      </c>
      <c r="F448" s="41" t="s">
        <v>1507</v>
      </c>
      <c r="G448" s="41" t="s">
        <v>1508</v>
      </c>
      <c r="H448" s="80"/>
      <c r="K448" s="29" t="e">
        <f t="shared" si="90"/>
        <v>#REF!</v>
      </c>
      <c r="L448" s="30">
        <v>1</v>
      </c>
      <c r="M448" s="19" t="e">
        <f t="shared" si="105"/>
        <v>#REF!</v>
      </c>
      <c r="N448" s="29">
        <v>17</v>
      </c>
      <c r="O448" s="19" t="e">
        <f t="shared" si="91"/>
        <v>#REF!</v>
      </c>
      <c r="P448" s="30">
        <v>32</v>
      </c>
      <c r="Q448" s="19" t="str">
        <f t="shared" si="106"/>
        <v>Aegolius</v>
      </c>
      <c r="R448" s="19" t="e">
        <f t="shared" si="107"/>
        <v>#REF!</v>
      </c>
      <c r="S448" s="30">
        <v>124</v>
      </c>
      <c r="T448" s="19" t="str">
        <f t="shared" si="73"/>
        <v>Aegolius funereus</v>
      </c>
      <c r="U448" s="29" t="s">
        <v>1506</v>
      </c>
      <c r="V448" s="19" t="e">
        <f t="array" aca="1" ref="V448" ca="1">_xludf.XLOOKUP(U448,#REF!,#REF!)</f>
        <v>#NAME?</v>
      </c>
      <c r="W448" s="29">
        <v>7335</v>
      </c>
      <c r="X448" s="3" t="str">
        <f t="shared" si="92"/>
        <v/>
      </c>
      <c r="Y448" s="2" t="e">
        <f t="shared" si="74"/>
        <v>#REF!</v>
      </c>
      <c r="Z448" s="2" t="e">
        <f t="shared" si="75"/>
        <v>#REF!</v>
      </c>
      <c r="AA448" s="2" t="e">
        <f t="shared" si="76"/>
        <v>#REF!</v>
      </c>
      <c r="AB448" s="20" t="str">
        <f t="shared" si="77"/>
        <v>Boreal Owl</v>
      </c>
      <c r="AC448" s="2" t="e">
        <f t="array" ref="AC448">IF(K448="3_art",IF(AB448=_xludf.XLOOKUP(W448,#REF!,#REF!),"",_xludf.XLOOKUP(W448,#REF!,#REF!)),IF(K448="2_familj",IF(AB448=_xludf.XLOOKUP(W448,#REF!,#REF!),"",_xludf.XLOOKUP(W448,#REF!,#REF!)),""))</f>
        <v>#REF!</v>
      </c>
    </row>
    <row r="449" spans="1:29" ht="13.5" customHeight="1">
      <c r="A449" s="37"/>
      <c r="B449" s="38" t="s">
        <v>36</v>
      </c>
      <c r="C449" s="74" t="s">
        <v>37</v>
      </c>
      <c r="D449" s="51"/>
      <c r="E449" s="44" t="s">
        <v>1509</v>
      </c>
      <c r="F449" s="45" t="s">
        <v>1510</v>
      </c>
      <c r="G449" s="45" t="s">
        <v>1511</v>
      </c>
      <c r="H449" s="60"/>
      <c r="K449" s="29" t="e">
        <f t="shared" si="90"/>
        <v>#REF!</v>
      </c>
      <c r="L449" s="30">
        <v>1</v>
      </c>
      <c r="M449" s="19" t="e">
        <f t="shared" si="105"/>
        <v>#REF!</v>
      </c>
      <c r="N449" s="29">
        <v>17</v>
      </c>
      <c r="O449" s="19" t="e">
        <f t="shared" si="91"/>
        <v>#REF!</v>
      </c>
      <c r="P449" s="30">
        <v>32</v>
      </c>
      <c r="Q449" s="19" t="str">
        <f t="shared" si="106"/>
        <v>Aegolius</v>
      </c>
      <c r="R449" s="19" t="e">
        <f t="shared" si="107"/>
        <v>#REF!</v>
      </c>
      <c r="S449" s="30">
        <v>124</v>
      </c>
      <c r="T449" s="19" t="str">
        <f t="shared" si="73"/>
        <v>Aegolius funereus funereus</v>
      </c>
      <c r="U449" s="29" t="s">
        <v>1512</v>
      </c>
      <c r="V449" s="19" t="e">
        <f t="array" aca="1" ref="V449" ca="1">_xludf.XLOOKUP(U449,#REF!,#REF!)</f>
        <v>#NAME?</v>
      </c>
      <c r="W449" s="29">
        <v>7337</v>
      </c>
      <c r="X449" s="3" t="str">
        <f t="shared" si="92"/>
        <v/>
      </c>
      <c r="Y449" s="2" t="e">
        <f t="shared" si="74"/>
        <v>#REF!</v>
      </c>
      <c r="Z449" s="2" t="e">
        <f t="shared" si="75"/>
        <v>#REF!</v>
      </c>
      <c r="AA449" s="2" t="e">
        <f t="shared" si="76"/>
        <v>#REF!</v>
      </c>
      <c r="AB449" s="20" t="str">
        <f t="shared" si="77"/>
        <v xml:space="preserve">   European Boreal Owl</v>
      </c>
      <c r="AC449" s="2" t="e">
        <f t="array" ref="AC449">IF(K449="3_art",IF(AB449=_xludf.XLOOKUP(W449,#REF!,#REF!),"",_xludf.XLOOKUP(W449,#REF!,#REF!)),IF(K449="2_familj",IF(AB449=_xludf.XLOOKUP(W449,#REF!,#REF!),"",_xludf.XLOOKUP(W449,#REF!,#REF!)),""))</f>
        <v>#REF!</v>
      </c>
    </row>
    <row r="450" spans="1:29" ht="13.5" customHeight="1">
      <c r="A450" s="38" t="s">
        <v>84</v>
      </c>
      <c r="B450" s="37"/>
      <c r="C450" s="96"/>
      <c r="D450" s="83"/>
      <c r="E450" s="40" t="s">
        <v>1513</v>
      </c>
      <c r="F450" s="41" t="s">
        <v>1514</v>
      </c>
      <c r="G450" s="41" t="s">
        <v>1515</v>
      </c>
      <c r="H450" s="80"/>
      <c r="K450" s="29" t="e">
        <f t="shared" si="90"/>
        <v>#REF!</v>
      </c>
      <c r="L450" s="30">
        <v>1</v>
      </c>
      <c r="M450" s="19" t="e">
        <f t="shared" si="105"/>
        <v>#REF!</v>
      </c>
      <c r="N450" s="29">
        <v>17</v>
      </c>
      <c r="O450" s="19" t="e">
        <f t="shared" si="91"/>
        <v>#REF!</v>
      </c>
      <c r="P450" s="30">
        <v>32</v>
      </c>
      <c r="Q450" s="19" t="str">
        <f t="shared" si="106"/>
        <v>Athene</v>
      </c>
      <c r="R450" s="19" t="e">
        <f t="shared" si="107"/>
        <v>#REF!</v>
      </c>
      <c r="S450" s="30">
        <v>125</v>
      </c>
      <c r="T450" s="19" t="str">
        <f t="shared" si="73"/>
        <v>Athene noctua</v>
      </c>
      <c r="U450" s="29" t="s">
        <v>1513</v>
      </c>
      <c r="V450" s="19" t="e">
        <f t="array" aca="1" ref="V450" ca="1">_xludf.XLOOKUP(U450,#REF!,#REF!)</f>
        <v>#NAME?</v>
      </c>
      <c r="W450" s="29">
        <v>7374</v>
      </c>
      <c r="X450" s="3" t="str">
        <f t="shared" si="92"/>
        <v/>
      </c>
      <c r="Y450" s="2" t="e">
        <f t="shared" si="74"/>
        <v>#REF!</v>
      </c>
      <c r="Z450" s="2" t="e">
        <f t="shared" si="75"/>
        <v>#REF!</v>
      </c>
      <c r="AA450" s="2" t="e">
        <f t="shared" si="76"/>
        <v>#REF!</v>
      </c>
      <c r="AB450" s="20" t="str">
        <f t="shared" si="77"/>
        <v>Little Owl</v>
      </c>
      <c r="AC450" s="2" t="e">
        <f t="array" ref="AC450">IF(K450="3_art",IF(AB450=_xludf.XLOOKUP(W450,#REF!,#REF!),"",_xludf.XLOOKUP(W450,#REF!,#REF!)),IF(K450="2_familj",IF(AB450=_xludf.XLOOKUP(W450,#REF!,#REF!),"",_xludf.XLOOKUP(W450,#REF!,#REF!)),""))</f>
        <v>#REF!</v>
      </c>
    </row>
    <row r="451" spans="1:29" ht="13.5" customHeight="1">
      <c r="A451" s="37"/>
      <c r="B451" s="38" t="s">
        <v>36</v>
      </c>
      <c r="C451" s="74" t="s">
        <v>31</v>
      </c>
      <c r="D451" s="72" t="s">
        <v>745</v>
      </c>
      <c r="E451" s="112" t="s">
        <v>1516</v>
      </c>
      <c r="F451" s="113" t="s">
        <v>1517</v>
      </c>
      <c r="G451" s="113" t="s">
        <v>1518</v>
      </c>
      <c r="H451" s="50"/>
      <c r="K451" s="29" t="e">
        <f t="shared" si="90"/>
        <v>#REF!</v>
      </c>
      <c r="L451" s="30">
        <v>1</v>
      </c>
      <c r="M451" s="19" t="e">
        <f t="shared" si="105"/>
        <v>#REF!</v>
      </c>
      <c r="N451" s="29">
        <v>17</v>
      </c>
      <c r="O451" s="19" t="e">
        <f t="shared" si="91"/>
        <v>#REF!</v>
      </c>
      <c r="P451" s="30">
        <v>32</v>
      </c>
      <c r="Q451" s="19" t="str">
        <f t="shared" si="106"/>
        <v>Athene</v>
      </c>
      <c r="R451" s="19" t="e">
        <f t="shared" si="107"/>
        <v>#REF!</v>
      </c>
      <c r="S451" s="30">
        <v>125</v>
      </c>
      <c r="T451" s="19" t="str">
        <f t="shared" si="73"/>
        <v>Athene noctua vidalii</v>
      </c>
      <c r="U451" s="29" t="s">
        <v>1519</v>
      </c>
      <c r="V451" s="19" t="e">
        <f t="array" aca="1" ref="V451" ca="1">_xludf.XLOOKUP(U451,#REF!,#REF!)</f>
        <v>#NAME?</v>
      </c>
      <c r="W451" s="29">
        <v>7376</v>
      </c>
      <c r="X451" s="3" t="str">
        <f t="shared" si="92"/>
        <v/>
      </c>
      <c r="Y451" s="2" t="e">
        <f t="shared" si="74"/>
        <v>#REF!</v>
      </c>
      <c r="Z451" s="2" t="e">
        <f t="shared" si="75"/>
        <v>#REF!</v>
      </c>
      <c r="AA451" s="2" t="e">
        <f t="shared" si="76"/>
        <v>#REF!</v>
      </c>
      <c r="AB451" s="20" t="str">
        <f t="shared" si="77"/>
        <v xml:space="preserve">   West European Little Owl</v>
      </c>
      <c r="AC451" s="2" t="e">
        <f t="array" ref="AC451">IF(K451="3_art",IF(AB451=_xludf.XLOOKUP(W451,#REF!,#REF!),"",_xludf.XLOOKUP(W451,#REF!,#REF!)),IF(K451="2_familj",IF(AB451=_xludf.XLOOKUP(W451,#REF!,#REF!),"",_xludf.XLOOKUP(W451,#REF!,#REF!)),""))</f>
        <v>#REF!</v>
      </c>
    </row>
    <row r="452" spans="1:29" ht="13.5" customHeight="1">
      <c r="A452" s="37"/>
      <c r="B452" s="37"/>
      <c r="C452" s="96"/>
      <c r="D452" s="48"/>
      <c r="E452" s="40" t="s">
        <v>1520</v>
      </c>
      <c r="F452" s="41" t="s">
        <v>1521</v>
      </c>
      <c r="G452" s="41" t="s">
        <v>1522</v>
      </c>
      <c r="H452" s="80"/>
      <c r="K452" s="29" t="e">
        <f t="shared" si="90"/>
        <v>#REF!</v>
      </c>
      <c r="L452" s="30">
        <v>1</v>
      </c>
      <c r="M452" s="19" t="e">
        <f t="shared" si="105"/>
        <v>#REF!</v>
      </c>
      <c r="N452" s="29">
        <v>17</v>
      </c>
      <c r="O452" s="19" t="e">
        <f t="shared" si="91"/>
        <v>#REF!</v>
      </c>
      <c r="P452" s="30">
        <v>32</v>
      </c>
      <c r="Q452" s="19" t="str">
        <f t="shared" si="106"/>
        <v>Surnia</v>
      </c>
      <c r="R452" s="19" t="e">
        <f t="shared" si="107"/>
        <v>#REF!</v>
      </c>
      <c r="S452" s="30">
        <v>126</v>
      </c>
      <c r="T452" s="19" t="str">
        <f t="shared" si="73"/>
        <v>Surnia ulula</v>
      </c>
      <c r="U452" s="29" t="s">
        <v>1520</v>
      </c>
      <c r="V452" s="19" t="e">
        <f t="array" aca="1" ref="V452" ca="1">_xludf.XLOOKUP(U452,#REF!,#REF!)</f>
        <v>#NAME?</v>
      </c>
      <c r="W452" s="29">
        <v>7403</v>
      </c>
      <c r="X452" s="3" t="str">
        <f t="shared" si="92"/>
        <v/>
      </c>
      <c r="Y452" s="2" t="e">
        <f t="shared" si="74"/>
        <v>#REF!</v>
      </c>
      <c r="Z452" s="2" t="e">
        <f t="shared" si="75"/>
        <v>#REF!</v>
      </c>
      <c r="AA452" s="2" t="e">
        <f t="shared" si="76"/>
        <v>#REF!</v>
      </c>
      <c r="AB452" s="20" t="str">
        <f t="shared" si="77"/>
        <v>Northern Hawk-Owl</v>
      </c>
      <c r="AC452" s="2" t="e">
        <f t="array" ref="AC452">IF(K452="3_art",IF(AB452=_xludf.XLOOKUP(W452,#REF!,#REF!),"",_xludf.XLOOKUP(W452,#REF!,#REF!)),IF(K452="2_familj",IF(AB452=_xludf.XLOOKUP(W452,#REF!,#REF!),"",_xludf.XLOOKUP(W452,#REF!,#REF!)),""))</f>
        <v>#REF!</v>
      </c>
    </row>
    <row r="453" spans="1:29" ht="13.5" customHeight="1">
      <c r="A453" s="37"/>
      <c r="B453" s="38" t="s">
        <v>36</v>
      </c>
      <c r="C453" s="74" t="s">
        <v>37</v>
      </c>
      <c r="D453" s="51"/>
      <c r="E453" s="44" t="s">
        <v>1523</v>
      </c>
      <c r="F453" s="45" t="s">
        <v>1524</v>
      </c>
      <c r="G453" s="45" t="s">
        <v>1525</v>
      </c>
      <c r="H453" s="80"/>
      <c r="K453" s="29" t="e">
        <f t="shared" si="90"/>
        <v>#REF!</v>
      </c>
      <c r="L453" s="30">
        <v>1</v>
      </c>
      <c r="M453" s="19" t="e">
        <f t="shared" si="105"/>
        <v>#REF!</v>
      </c>
      <c r="N453" s="29">
        <v>17</v>
      </c>
      <c r="O453" s="19" t="e">
        <f t="shared" si="91"/>
        <v>#REF!</v>
      </c>
      <c r="P453" s="30">
        <v>32</v>
      </c>
      <c r="Q453" s="19" t="str">
        <f t="shared" si="106"/>
        <v>Surnia</v>
      </c>
      <c r="R453" s="19" t="e">
        <f t="shared" si="107"/>
        <v>#REF!</v>
      </c>
      <c r="S453" s="30">
        <v>126</v>
      </c>
      <c r="T453" s="19" t="str">
        <f t="shared" si="73"/>
        <v>Surnia ulula ulula</v>
      </c>
      <c r="U453" s="29" t="s">
        <v>1526</v>
      </c>
      <c r="V453" s="19" t="e">
        <f t="array" aca="1" ref="V453" ca="1">_xludf.XLOOKUP(U453,#REF!,#REF!)</f>
        <v>#NAME?</v>
      </c>
      <c r="W453" s="29">
        <v>7405</v>
      </c>
      <c r="X453" s="3" t="str">
        <f t="shared" si="92"/>
        <v/>
      </c>
      <c r="Y453" s="2" t="e">
        <f t="shared" si="74"/>
        <v>#REF!</v>
      </c>
      <c r="Z453" s="2" t="e">
        <f t="shared" si="75"/>
        <v>#REF!</v>
      </c>
      <c r="AA453" s="2" t="e">
        <f t="shared" si="76"/>
        <v>#REF!</v>
      </c>
      <c r="AB453" s="20" t="str">
        <f t="shared" si="77"/>
        <v xml:space="preserve">   Eurasian Northern Hawk Owl</v>
      </c>
      <c r="AC453" s="2" t="e">
        <f t="array" ref="AC453">IF(K453="3_art",IF(AB453=_xludf.XLOOKUP(W453,#REF!,#REF!),"",_xludf.XLOOKUP(W453,#REF!,#REF!)),IF(K453="2_familj",IF(AB453=_xludf.XLOOKUP(W453,#REF!,#REF!),"",_xludf.XLOOKUP(W453,#REF!,#REF!)),""))</f>
        <v>#REF!</v>
      </c>
    </row>
    <row r="454" spans="1:29" ht="13.5" customHeight="1">
      <c r="A454" s="37"/>
      <c r="B454" s="37"/>
      <c r="C454" s="96"/>
      <c r="D454" s="48"/>
      <c r="E454" s="40" t="s">
        <v>1527</v>
      </c>
      <c r="F454" s="41" t="s">
        <v>1528</v>
      </c>
      <c r="G454" s="41" t="s">
        <v>1529</v>
      </c>
      <c r="H454" s="80"/>
      <c r="K454" s="29" t="e">
        <f t="shared" si="90"/>
        <v>#REF!</v>
      </c>
      <c r="L454" s="30">
        <v>1</v>
      </c>
      <c r="M454" s="19" t="e">
        <f t="shared" si="105"/>
        <v>#REF!</v>
      </c>
      <c r="N454" s="29">
        <v>17</v>
      </c>
      <c r="O454" s="19" t="e">
        <f t="shared" si="91"/>
        <v>#REF!</v>
      </c>
      <c r="P454" s="30">
        <v>32</v>
      </c>
      <c r="Q454" s="19" t="str">
        <f t="shared" si="106"/>
        <v>Glaucidium</v>
      </c>
      <c r="R454" s="19" t="e">
        <f t="shared" si="107"/>
        <v>#REF!</v>
      </c>
      <c r="S454" s="30">
        <v>127</v>
      </c>
      <c r="T454" s="19" t="str">
        <f t="shared" si="73"/>
        <v>Glaucidium passerinum</v>
      </c>
      <c r="U454" s="29" t="s">
        <v>1527</v>
      </c>
      <c r="V454" s="19" t="e">
        <f t="array" aca="1" ref="V454" ca="1">_xludf.XLOOKUP(U454,#REF!,#REF!)</f>
        <v>#NAME?</v>
      </c>
      <c r="W454" s="29">
        <v>7408</v>
      </c>
      <c r="X454" s="3" t="str">
        <f t="shared" si="92"/>
        <v/>
      </c>
      <c r="Y454" s="2" t="e">
        <f t="shared" si="74"/>
        <v>#REF!</v>
      </c>
      <c r="Z454" s="2" t="e">
        <f t="shared" si="75"/>
        <v>#REF!</v>
      </c>
      <c r="AA454" s="2" t="e">
        <f t="shared" si="76"/>
        <v>#REF!</v>
      </c>
      <c r="AB454" s="20" t="str">
        <f t="shared" si="77"/>
        <v>Eurasian Pygmy Owl</v>
      </c>
      <c r="AC454" s="2" t="e">
        <f t="array" ref="AC454">IF(K454="3_art",IF(AB454=_xludf.XLOOKUP(W454,#REF!,#REF!),"",_xludf.XLOOKUP(W454,#REF!,#REF!)),IF(K454="2_familj",IF(AB454=_xludf.XLOOKUP(W454,#REF!,#REF!),"",_xludf.XLOOKUP(W454,#REF!,#REF!)),""))</f>
        <v>#REF!</v>
      </c>
    </row>
    <row r="455" spans="1:29" ht="13.5" customHeight="1">
      <c r="A455" s="37"/>
      <c r="B455" s="38" t="s">
        <v>36</v>
      </c>
      <c r="C455" s="74" t="s">
        <v>37</v>
      </c>
      <c r="D455" s="51"/>
      <c r="E455" s="44" t="s">
        <v>1530</v>
      </c>
      <c r="F455" s="45" t="s">
        <v>1531</v>
      </c>
      <c r="G455" s="45" t="s">
        <v>1532</v>
      </c>
      <c r="H455" s="80"/>
      <c r="K455" s="29" t="e">
        <f t="shared" si="90"/>
        <v>#REF!</v>
      </c>
      <c r="L455" s="30">
        <v>1</v>
      </c>
      <c r="M455" s="19" t="e">
        <f t="shared" si="105"/>
        <v>#REF!</v>
      </c>
      <c r="N455" s="29">
        <v>17</v>
      </c>
      <c r="O455" s="19" t="e">
        <f t="shared" si="91"/>
        <v>#REF!</v>
      </c>
      <c r="P455" s="30">
        <v>32</v>
      </c>
      <c r="Q455" s="19" t="str">
        <f t="shared" si="106"/>
        <v>Glaucidium</v>
      </c>
      <c r="R455" s="19" t="e">
        <f t="shared" si="107"/>
        <v>#REF!</v>
      </c>
      <c r="S455" s="30">
        <v>127</v>
      </c>
      <c r="T455" s="19" t="str">
        <f t="shared" si="73"/>
        <v>Glaucidium passerinum passerinum</v>
      </c>
      <c r="U455" s="29" t="s">
        <v>1533</v>
      </c>
      <c r="V455" s="19" t="e">
        <f t="array" aca="1" ref="V455" ca="1">_xludf.XLOOKUP(U455,#REF!,#REF!)</f>
        <v>#NAME?</v>
      </c>
      <c r="W455" s="29">
        <v>7409</v>
      </c>
      <c r="X455" s="3" t="str">
        <f t="shared" si="92"/>
        <v/>
      </c>
      <c r="Y455" s="2" t="e">
        <f t="shared" si="74"/>
        <v>#REF!</v>
      </c>
      <c r="Z455" s="2" t="e">
        <f t="shared" si="75"/>
        <v>#REF!</v>
      </c>
      <c r="AA455" s="2" t="e">
        <f t="shared" si="76"/>
        <v>#REF!</v>
      </c>
      <c r="AB455" s="20" t="str">
        <f t="shared" si="77"/>
        <v xml:space="preserve">   European Pygmy-Owl</v>
      </c>
      <c r="AC455" s="2" t="e">
        <f t="array" ref="AC455">IF(K455="3_art",IF(AB455=_xludf.XLOOKUP(W455,#REF!,#REF!),"",_xludf.XLOOKUP(W455,#REF!,#REF!)),IF(K455="2_familj",IF(AB455=_xludf.XLOOKUP(W455,#REF!,#REF!),"",_xludf.XLOOKUP(W455,#REF!,#REF!)),""))</f>
        <v>#REF!</v>
      </c>
    </row>
    <row r="456" spans="1:29" ht="13.5" customHeight="1">
      <c r="A456" s="38" t="s">
        <v>84</v>
      </c>
      <c r="B456" s="37"/>
      <c r="C456" s="96"/>
      <c r="D456" s="83"/>
      <c r="E456" s="40" t="s">
        <v>1534</v>
      </c>
      <c r="F456" s="41" t="s">
        <v>1535</v>
      </c>
      <c r="G456" s="41" t="s">
        <v>1536</v>
      </c>
      <c r="H456" s="80"/>
      <c r="K456" s="29" t="e">
        <f t="shared" si="90"/>
        <v>#REF!</v>
      </c>
      <c r="L456" s="30">
        <v>1</v>
      </c>
      <c r="M456" s="19" t="e">
        <f t="shared" si="105"/>
        <v>#REF!</v>
      </c>
      <c r="N456" s="29">
        <v>17</v>
      </c>
      <c r="O456" s="19" t="e">
        <f t="shared" si="91"/>
        <v>#REF!</v>
      </c>
      <c r="P456" s="30">
        <v>32</v>
      </c>
      <c r="Q456" s="19" t="str">
        <f t="shared" si="106"/>
        <v>Otus</v>
      </c>
      <c r="R456" s="19" t="e">
        <f t="shared" si="107"/>
        <v>#REF!</v>
      </c>
      <c r="S456" s="30">
        <v>128</v>
      </c>
      <c r="T456" s="19" t="str">
        <f t="shared" si="73"/>
        <v>Otus scops</v>
      </c>
      <c r="U456" s="29" t="s">
        <v>1534</v>
      </c>
      <c r="V456" s="19" t="e">
        <f t="array" aca="1" ref="V456" ca="1">_xludf.XLOOKUP(U456,#REF!,#REF!)</f>
        <v>#NAME?</v>
      </c>
      <c r="W456" s="29">
        <v>7565</v>
      </c>
      <c r="X456" s="3" t="str">
        <f t="shared" si="92"/>
        <v/>
      </c>
      <c r="Y456" s="2" t="e">
        <f t="shared" si="74"/>
        <v>#REF!</v>
      </c>
      <c r="Z456" s="2" t="e">
        <f t="shared" si="75"/>
        <v>#REF!</v>
      </c>
      <c r="AA456" s="2" t="e">
        <f t="shared" si="76"/>
        <v>#REF!</v>
      </c>
      <c r="AB456" s="20" t="str">
        <f t="shared" si="77"/>
        <v>Eurasian Scops Owl</v>
      </c>
      <c r="AC456" s="2" t="e">
        <f t="array" ref="AC456">IF(K456="3_art",IF(AB456=_xludf.XLOOKUP(W456,#REF!,#REF!),"",_xludf.XLOOKUP(W456,#REF!,#REF!)),IF(K456="2_familj",IF(AB456=_xludf.XLOOKUP(W456,#REF!,#REF!),"",_xludf.XLOOKUP(W456,#REF!,#REF!)),""))</f>
        <v>#REF!</v>
      </c>
    </row>
    <row r="457" spans="1:29" ht="13.5" customHeight="1">
      <c r="A457" s="37"/>
      <c r="B457" s="38" t="s">
        <v>36</v>
      </c>
      <c r="C457" s="74" t="s">
        <v>31</v>
      </c>
      <c r="D457" s="72" t="s">
        <v>634</v>
      </c>
      <c r="E457" s="44" t="s">
        <v>1537</v>
      </c>
      <c r="F457" s="45" t="s">
        <v>1538</v>
      </c>
      <c r="G457" s="45" t="s">
        <v>1539</v>
      </c>
      <c r="H457" s="60"/>
      <c r="K457" s="29" t="e">
        <f t="shared" si="90"/>
        <v>#REF!</v>
      </c>
      <c r="L457" s="30">
        <v>1</v>
      </c>
      <c r="M457" s="19" t="e">
        <f t="shared" si="105"/>
        <v>#REF!</v>
      </c>
      <c r="N457" s="29">
        <v>17</v>
      </c>
      <c r="O457" s="19" t="e">
        <f t="shared" si="91"/>
        <v>#REF!</v>
      </c>
      <c r="P457" s="30">
        <v>32</v>
      </c>
      <c r="Q457" s="19" t="str">
        <f t="shared" si="106"/>
        <v>Otus</v>
      </c>
      <c r="R457" s="19" t="e">
        <f t="shared" si="107"/>
        <v>#REF!</v>
      </c>
      <c r="S457" s="30">
        <v>128</v>
      </c>
      <c r="T457" s="19" t="str">
        <f t="shared" si="73"/>
        <v>Otus scops scops</v>
      </c>
      <c r="U457" s="29" t="s">
        <v>1540</v>
      </c>
      <c r="V457" s="19" t="e">
        <f t="array" aca="1" ref="V457" ca="1">_xludf.XLOOKUP(U457,#REF!,#REF!)</f>
        <v>#NAME?</v>
      </c>
      <c r="W457" s="29">
        <v>7566</v>
      </c>
      <c r="X457" s="3" t="str">
        <f t="shared" si="92"/>
        <v/>
      </c>
      <c r="Y457" s="2" t="e">
        <f t="shared" si="74"/>
        <v>#REF!</v>
      </c>
      <c r="Z457" s="2" t="e">
        <f t="shared" si="75"/>
        <v>#REF!</v>
      </c>
      <c r="AA457" s="2" t="e">
        <f t="shared" si="76"/>
        <v>#REF!</v>
      </c>
      <c r="AB457" s="20" t="str">
        <f t="shared" si="77"/>
        <v xml:space="preserve">   Common Scops-Owl</v>
      </c>
      <c r="AC457" s="2" t="e">
        <f t="array" ref="AC457">IF(K457="3_art",IF(AB457=_xludf.XLOOKUP(W457,#REF!,#REF!),"",_xludf.XLOOKUP(W457,#REF!,#REF!)),IF(K457="2_familj",IF(AB457=_xludf.XLOOKUP(W457,#REF!,#REF!),"",_xludf.XLOOKUP(W457,#REF!,#REF!)),""))</f>
        <v>#REF!</v>
      </c>
    </row>
    <row r="458" spans="1:29" ht="13.5" customHeight="1">
      <c r="A458" s="37"/>
      <c r="B458" s="37"/>
      <c r="C458" s="96"/>
      <c r="D458" s="48"/>
      <c r="E458" s="68" t="s">
        <v>1541</v>
      </c>
      <c r="F458" s="41" t="s">
        <v>1542</v>
      </c>
      <c r="G458" s="41" t="s">
        <v>1543</v>
      </c>
      <c r="H458" s="80"/>
      <c r="K458" s="29" t="e">
        <f t="shared" si="90"/>
        <v>#REF!</v>
      </c>
      <c r="L458" s="30">
        <v>1</v>
      </c>
      <c r="M458" s="19" t="e">
        <f>IF(K458="1_ordning",M461+1,M461)</f>
        <v>#REF!</v>
      </c>
      <c r="N458" s="29">
        <v>17</v>
      </c>
      <c r="O458" s="19" t="e">
        <f t="shared" si="91"/>
        <v>#REF!</v>
      </c>
      <c r="P458" s="30">
        <v>32</v>
      </c>
      <c r="Q458" s="19" t="str">
        <f>IF(LEN(E458)-LEN(SUBSTITUTE(E458," ",""))=1,LEFT(E458,FIND(" ",E458)-1),Q461)</f>
        <v>Asio</v>
      </c>
      <c r="R458" s="19" t="e">
        <f>IF(Q458&lt;&gt;Q461,R461+1,R461)</f>
        <v>#REF!</v>
      </c>
      <c r="S458" s="30">
        <v>129</v>
      </c>
      <c r="T458" s="19" t="str">
        <f t="shared" si="73"/>
        <v>Asio flammeus</v>
      </c>
      <c r="U458" s="29" t="s">
        <v>1541</v>
      </c>
      <c r="V458" s="19" t="e">
        <f t="array" aca="1" ref="V458" ca="1">_xludf.XLOOKUP(U458,#REF!,#REF!)</f>
        <v>#NAME?</v>
      </c>
      <c r="W458" s="29">
        <v>7617</v>
      </c>
      <c r="X458" s="3" t="str">
        <f t="shared" si="92"/>
        <v/>
      </c>
      <c r="Y458" s="2" t="e">
        <f t="shared" si="74"/>
        <v>#REF!</v>
      </c>
      <c r="Z458" s="2" t="e">
        <f t="shared" si="75"/>
        <v>#REF!</v>
      </c>
      <c r="AA458" s="2" t="e">
        <f t="shared" si="76"/>
        <v>#REF!</v>
      </c>
      <c r="AB458" s="20" t="str">
        <f t="shared" si="77"/>
        <v>Short-eared Owl</v>
      </c>
      <c r="AC458" s="2" t="e">
        <f t="array" ref="AC458">IF(K458="3_art",IF(AB458=_xludf.XLOOKUP(W458,#REF!,#REF!),"",_xludf.XLOOKUP(W458,#REF!,#REF!)),IF(K458="2_familj",IF(AB458=_xludf.XLOOKUP(W458,#REF!,#REF!),"",_xludf.XLOOKUP(W458,#REF!,#REF!)),""))</f>
        <v>#REF!</v>
      </c>
    </row>
    <row r="459" spans="1:29" ht="13.5" customHeight="1">
      <c r="A459" s="37"/>
      <c r="B459" s="38" t="s">
        <v>36</v>
      </c>
      <c r="C459" s="74" t="s">
        <v>37</v>
      </c>
      <c r="D459" s="51"/>
      <c r="E459" s="65" t="s">
        <v>1544</v>
      </c>
      <c r="F459" s="45" t="s">
        <v>1545</v>
      </c>
      <c r="G459" s="45" t="s">
        <v>1546</v>
      </c>
      <c r="H459" s="79"/>
      <c r="K459" s="29" t="e">
        <f t="shared" si="90"/>
        <v>#REF!</v>
      </c>
      <c r="L459" s="30">
        <v>1</v>
      </c>
      <c r="M459" s="19" t="e">
        <f>IF(K459="1_ordning",M458+1,M458)</f>
        <v>#REF!</v>
      </c>
      <c r="N459" s="29">
        <v>17</v>
      </c>
      <c r="O459" s="19" t="e">
        <f t="shared" si="91"/>
        <v>#REF!</v>
      </c>
      <c r="P459" s="30">
        <v>32</v>
      </c>
      <c r="Q459" s="19" t="str">
        <f>IF(LEN(E459)-LEN(SUBSTITUTE(E459," ",""))=1,LEFT(E459,FIND(" ",E459)-1),Q458)</f>
        <v>Asio</v>
      </c>
      <c r="R459" s="19" t="e">
        <f>IF(Q459&lt;&gt;Q458,R458+1,R458)</f>
        <v>#REF!</v>
      </c>
      <c r="S459" s="30">
        <v>129</v>
      </c>
      <c r="T459" s="19" t="str">
        <f t="shared" si="73"/>
        <v>Asio flammeus flammeus</v>
      </c>
      <c r="U459" s="29" t="s">
        <v>1547</v>
      </c>
      <c r="V459" s="19" t="e">
        <f t="array" aca="1" ref="V459" ca="1">_xludf.XLOOKUP(U459,#REF!,#REF!)</f>
        <v>#NAME?</v>
      </c>
      <c r="W459" s="29">
        <v>7618</v>
      </c>
      <c r="X459" s="3" t="str">
        <f t="shared" si="92"/>
        <v/>
      </c>
      <c r="Y459" s="2" t="e">
        <f t="shared" si="74"/>
        <v>#REF!</v>
      </c>
      <c r="Z459" s="2" t="e">
        <f t="shared" si="75"/>
        <v>#REF!</v>
      </c>
      <c r="AA459" s="2" t="e">
        <f t="shared" si="76"/>
        <v>#REF!</v>
      </c>
      <c r="AB459" s="20" t="str">
        <f t="shared" si="77"/>
        <v xml:space="preserve">   Common Short-eared Owl</v>
      </c>
      <c r="AC459" s="2" t="e">
        <f t="array" ref="AC459">IF(K459="3_art",IF(AB459=_xludf.XLOOKUP(W459,#REF!,#REF!),"",_xludf.XLOOKUP(W459,#REF!,#REF!)),IF(K459="2_familj",IF(AB459=_xludf.XLOOKUP(W459,#REF!,#REF!),"",_xludf.XLOOKUP(W459,#REF!,#REF!)),""))</f>
        <v>#REF!</v>
      </c>
    </row>
    <row r="460" spans="1:29" ht="13.5" customHeight="1">
      <c r="A460" s="37"/>
      <c r="B460" s="37"/>
      <c r="C460" s="96"/>
      <c r="D460" s="48"/>
      <c r="E460" s="68" t="s">
        <v>1548</v>
      </c>
      <c r="F460" s="41" t="s">
        <v>1549</v>
      </c>
      <c r="G460" s="41" t="s">
        <v>1550</v>
      </c>
      <c r="H460" s="80"/>
      <c r="K460" s="29" t="e">
        <f t="shared" si="90"/>
        <v>#REF!</v>
      </c>
      <c r="L460" s="30">
        <v>1</v>
      </c>
      <c r="M460" s="19" t="e">
        <f>IF(K460="1_ordning",M457+1,M457)</f>
        <v>#REF!</v>
      </c>
      <c r="N460" s="29">
        <v>17</v>
      </c>
      <c r="O460" s="19" t="e">
        <f t="shared" si="91"/>
        <v>#REF!</v>
      </c>
      <c r="P460" s="30">
        <v>32</v>
      </c>
      <c r="Q460" s="19" t="str">
        <f>IF(LEN(E460)-LEN(SUBSTITUTE(E460," ",""))=1,LEFT(E460,FIND(" ",E460)-1),Q457)</f>
        <v>Asio</v>
      </c>
      <c r="R460" s="19" t="e">
        <f>IF(Q460&lt;&gt;Q457,R457+1,R457)</f>
        <v>#REF!</v>
      </c>
      <c r="S460" s="30">
        <v>129</v>
      </c>
      <c r="T460" s="19" t="str">
        <f t="shared" si="73"/>
        <v>Asio otus</v>
      </c>
      <c r="U460" s="29" t="s">
        <v>1548</v>
      </c>
      <c r="V460" s="19" t="e">
        <f t="array" aca="1" ref="V460" ca="1">_xludf.XLOOKUP(U460,#REF!,#REF!)</f>
        <v>#NAME?</v>
      </c>
      <c r="W460" s="29">
        <v>7646</v>
      </c>
      <c r="X460" s="3" t="str">
        <f t="shared" si="92"/>
        <v/>
      </c>
      <c r="Y460" s="2" t="e">
        <f t="shared" si="74"/>
        <v>#REF!</v>
      </c>
      <c r="Z460" s="2" t="e">
        <f t="shared" si="75"/>
        <v>#REF!</v>
      </c>
      <c r="AA460" s="2" t="e">
        <f t="shared" si="76"/>
        <v>#REF!</v>
      </c>
      <c r="AB460" s="20" t="str">
        <f t="shared" si="77"/>
        <v>Long-eared Owl</v>
      </c>
      <c r="AC460" s="2" t="e">
        <f t="array" ref="AC460">IF(K460="3_art",IF(AB460=_xludf.XLOOKUP(W460,#REF!,#REF!),"",_xludf.XLOOKUP(W460,#REF!,#REF!)),IF(K460="2_familj",IF(AB460=_xludf.XLOOKUP(W460,#REF!,#REF!),"",_xludf.XLOOKUP(W460,#REF!,#REF!)),""))</f>
        <v>#REF!</v>
      </c>
    </row>
    <row r="461" spans="1:29" ht="13.5" customHeight="1">
      <c r="A461" s="37"/>
      <c r="B461" s="38" t="s">
        <v>36</v>
      </c>
      <c r="C461" s="74" t="s">
        <v>37</v>
      </c>
      <c r="D461" s="51"/>
      <c r="E461" s="65" t="s">
        <v>1551</v>
      </c>
      <c r="F461" s="45" t="s">
        <v>1552</v>
      </c>
      <c r="G461" s="45" t="s">
        <v>1553</v>
      </c>
      <c r="H461" s="49"/>
      <c r="K461" s="29" t="e">
        <f t="shared" si="90"/>
        <v>#REF!</v>
      </c>
      <c r="L461" s="30">
        <v>1</v>
      </c>
      <c r="M461" s="19" t="e">
        <f>IF(K461="1_ordning",M460+1,M460)</f>
        <v>#REF!</v>
      </c>
      <c r="N461" s="29">
        <v>17</v>
      </c>
      <c r="O461" s="19" t="e">
        <f t="shared" si="91"/>
        <v>#REF!</v>
      </c>
      <c r="P461" s="30">
        <v>32</v>
      </c>
      <c r="Q461" s="19" t="str">
        <f>IF(LEN(E461)-LEN(SUBSTITUTE(E461," ",""))=1,LEFT(E461,FIND(" ",E461)-1),Q460)</f>
        <v>Asio</v>
      </c>
      <c r="R461" s="19" t="e">
        <f>IF(Q461&lt;&gt;Q460,R460+1,R460)</f>
        <v>#REF!</v>
      </c>
      <c r="S461" s="30">
        <v>129</v>
      </c>
      <c r="T461" s="19" t="str">
        <f t="shared" si="73"/>
        <v>Asio otus otus</v>
      </c>
      <c r="U461" s="29" t="s">
        <v>1554</v>
      </c>
      <c r="V461" s="19" t="e">
        <f t="array" aca="1" ref="V461" ca="1">_xludf.XLOOKUP(U461,#REF!,#REF!)</f>
        <v>#NAME?</v>
      </c>
      <c r="W461" s="29">
        <v>7647</v>
      </c>
      <c r="X461" s="3" t="str">
        <f t="shared" si="92"/>
        <v/>
      </c>
      <c r="Y461" s="2" t="e">
        <f t="shared" si="74"/>
        <v>#REF!</v>
      </c>
      <c r="Z461" s="2" t="e">
        <f t="shared" si="75"/>
        <v>#REF!</v>
      </c>
      <c r="AA461" s="2" t="e">
        <f t="shared" si="76"/>
        <v>#REF!</v>
      </c>
      <c r="AB461" s="20" t="str">
        <f t="shared" si="77"/>
        <v xml:space="preserve">   Eurasian Long-eared Owl</v>
      </c>
      <c r="AC461" s="2" t="e">
        <f t="array" ref="AC461">IF(K461="3_art",IF(AB461=_xludf.XLOOKUP(W461,#REF!,#REF!),"",_xludf.XLOOKUP(W461,#REF!,#REF!)),IF(K461="2_familj",IF(AB461=_xludf.XLOOKUP(W461,#REF!,#REF!),"",_xludf.XLOOKUP(W461,#REF!,#REF!)),""))</f>
        <v>#REF!</v>
      </c>
    </row>
    <row r="462" spans="1:29" ht="13.5" customHeight="1">
      <c r="A462" s="37"/>
      <c r="B462" s="38" t="s">
        <v>36</v>
      </c>
      <c r="C462" s="111" t="s">
        <v>55</v>
      </c>
      <c r="D462" s="48"/>
      <c r="E462" s="68" t="s">
        <v>1555</v>
      </c>
      <c r="F462" s="41" t="s">
        <v>1556</v>
      </c>
      <c r="G462" s="41" t="s">
        <v>1557</v>
      </c>
      <c r="H462" s="80"/>
      <c r="K462" s="29" t="e">
        <f t="shared" si="90"/>
        <v>#REF!</v>
      </c>
      <c r="L462" s="30">
        <v>1</v>
      </c>
      <c r="M462" s="19" t="e">
        <f>IF(K462="1_ordning",M459+1,M459)</f>
        <v>#REF!</v>
      </c>
      <c r="N462" s="29">
        <v>17</v>
      </c>
      <c r="O462" s="19" t="e">
        <f t="shared" si="91"/>
        <v>#REF!</v>
      </c>
      <c r="P462" s="30">
        <v>32</v>
      </c>
      <c r="Q462" s="19" t="str">
        <f>IF(LEN(E462)-LEN(SUBSTITUTE(E462," ",""))=1,LEFT(E462,FIND(" ",E462)-1),Q459)</f>
        <v>Bubo</v>
      </c>
      <c r="R462" s="19" t="e">
        <f>IF(Q462&lt;&gt;Q459,R459+1,R459)</f>
        <v>#REF!</v>
      </c>
      <c r="S462" s="30">
        <v>130</v>
      </c>
      <c r="T462" s="19" t="str">
        <f t="shared" si="73"/>
        <v>Bubo scandiacus</v>
      </c>
      <c r="U462" s="29" t="s">
        <v>1555</v>
      </c>
      <c r="V462" s="19" t="e">
        <f t="array" aca="1" ref="V462" ca="1">_xludf.XLOOKUP(U462,#REF!,#REF!)</f>
        <v>#NAME?</v>
      </c>
      <c r="W462" s="29">
        <v>7654</v>
      </c>
      <c r="X462" s="3" t="str">
        <f t="shared" si="92"/>
        <v/>
      </c>
      <c r="Y462" s="2" t="e">
        <f t="shared" si="74"/>
        <v>#REF!</v>
      </c>
      <c r="Z462" s="2" t="e">
        <f t="shared" si="75"/>
        <v>#REF!</v>
      </c>
      <c r="AA462" s="2" t="e">
        <f t="shared" si="76"/>
        <v>#REF!</v>
      </c>
      <c r="AB462" s="20" t="str">
        <f t="shared" si="77"/>
        <v>Snowy Owl</v>
      </c>
      <c r="AC462" s="2" t="e">
        <f t="array" ref="AC462">IF(K462="3_art",IF(AB462=_xludf.XLOOKUP(W462,#REF!,#REF!),"",_xludf.XLOOKUP(W462,#REF!,#REF!)),IF(K462="2_familj",IF(AB462=_xludf.XLOOKUP(W462,#REF!,#REF!),"",_xludf.XLOOKUP(W462,#REF!,#REF!)),""))</f>
        <v>#REF!</v>
      </c>
    </row>
    <row r="463" spans="1:29" ht="13.5" customHeight="1">
      <c r="A463" s="37"/>
      <c r="B463" s="37"/>
      <c r="C463" s="96"/>
      <c r="D463" s="48"/>
      <c r="E463" s="68" t="s">
        <v>1558</v>
      </c>
      <c r="F463" s="41" t="s">
        <v>1559</v>
      </c>
      <c r="G463" s="41" t="s">
        <v>1560</v>
      </c>
      <c r="H463" s="80"/>
      <c r="K463" s="29" t="e">
        <f t="shared" si="90"/>
        <v>#REF!</v>
      </c>
      <c r="L463" s="30">
        <v>1</v>
      </c>
      <c r="M463" s="19" t="e">
        <f t="shared" ref="M463:M485" si="108">IF(K463="1_ordning",M462+1,M462)</f>
        <v>#REF!</v>
      </c>
      <c r="N463" s="29">
        <v>17</v>
      </c>
      <c r="O463" s="19" t="e">
        <f t="shared" si="91"/>
        <v>#REF!</v>
      </c>
      <c r="P463" s="30">
        <v>32</v>
      </c>
      <c r="Q463" s="19" t="str">
        <f t="shared" ref="Q463:Q485" si="109">IF(LEN(E463)-LEN(SUBSTITUTE(E463," ",""))=1,LEFT(E463,FIND(" ",E463)-1),Q462)</f>
        <v>Bubo</v>
      </c>
      <c r="R463" s="19" t="e">
        <f t="shared" ref="R463:R485" si="110">IF(Q463&lt;&gt;Q462,R462+1,R462)</f>
        <v>#REF!</v>
      </c>
      <c r="S463" s="30">
        <v>130</v>
      </c>
      <c r="T463" s="19" t="str">
        <f t="shared" si="73"/>
        <v>Bubo bubo</v>
      </c>
      <c r="U463" s="29" t="s">
        <v>1558</v>
      </c>
      <c r="V463" s="19" t="e">
        <f t="array" aca="1" ref="V463" ca="1">_xludf.XLOOKUP(U463,#REF!,#REF!)</f>
        <v>#NAME?</v>
      </c>
      <c r="W463" s="29">
        <v>7677</v>
      </c>
      <c r="X463" s="3" t="str">
        <f t="shared" si="92"/>
        <v/>
      </c>
      <c r="Y463" s="2" t="e">
        <f t="shared" si="74"/>
        <v>#REF!</v>
      </c>
      <c r="Z463" s="2" t="e">
        <f t="shared" si="75"/>
        <v>#REF!</v>
      </c>
      <c r="AA463" s="2" t="e">
        <f t="shared" si="76"/>
        <v>#REF!</v>
      </c>
      <c r="AB463" s="20" t="str">
        <f t="shared" si="77"/>
        <v>Eurasian Eagle-Owl</v>
      </c>
      <c r="AC463" s="2" t="e">
        <f t="array" ref="AC463">IF(K463="3_art",IF(AB463=_xludf.XLOOKUP(W463,#REF!,#REF!),"",_xludf.XLOOKUP(W463,#REF!,#REF!)),IF(K463="2_familj",IF(AB463=_xludf.XLOOKUP(W463,#REF!,#REF!),"",_xludf.XLOOKUP(W463,#REF!,#REF!)),""))</f>
        <v>#REF!</v>
      </c>
    </row>
    <row r="464" spans="1:29" ht="13.5" customHeight="1">
      <c r="A464" s="37"/>
      <c r="B464" s="38" t="s">
        <v>36</v>
      </c>
      <c r="C464" s="74" t="s">
        <v>37</v>
      </c>
      <c r="D464" s="51"/>
      <c r="E464" s="65" t="s">
        <v>1561</v>
      </c>
      <c r="F464" s="45" t="s">
        <v>1562</v>
      </c>
      <c r="G464" s="45" t="s">
        <v>1563</v>
      </c>
      <c r="H464" s="49"/>
      <c r="K464" s="29" t="e">
        <f t="shared" si="90"/>
        <v>#REF!</v>
      </c>
      <c r="L464" s="30">
        <v>1</v>
      </c>
      <c r="M464" s="19" t="e">
        <f t="shared" si="108"/>
        <v>#REF!</v>
      </c>
      <c r="N464" s="29">
        <v>17</v>
      </c>
      <c r="O464" s="19" t="e">
        <f t="shared" si="91"/>
        <v>#REF!</v>
      </c>
      <c r="P464" s="30">
        <v>32</v>
      </c>
      <c r="Q464" s="19" t="str">
        <f t="shared" si="109"/>
        <v>Bubo</v>
      </c>
      <c r="R464" s="19" t="e">
        <f t="shared" si="110"/>
        <v>#REF!</v>
      </c>
      <c r="S464" s="30">
        <v>130</v>
      </c>
      <c r="T464" s="19" t="str">
        <f t="shared" si="73"/>
        <v>Bubo bubo bubo</v>
      </c>
      <c r="U464" s="29" t="s">
        <v>1564</v>
      </c>
      <c r="V464" s="19" t="e">
        <f t="array" aca="1" ref="V464" ca="1">_xludf.XLOOKUP(U464,#REF!,#REF!)</f>
        <v>#NAME?</v>
      </c>
      <c r="W464" s="29">
        <v>7679</v>
      </c>
      <c r="X464" s="3" t="str">
        <f t="shared" si="92"/>
        <v/>
      </c>
      <c r="Y464" s="2" t="e">
        <f t="shared" si="74"/>
        <v>#REF!</v>
      </c>
      <c r="Z464" s="2" t="e">
        <f t="shared" si="75"/>
        <v>#REF!</v>
      </c>
      <c r="AA464" s="2" t="e">
        <f t="shared" si="76"/>
        <v>#REF!</v>
      </c>
      <c r="AB464" s="20" t="str">
        <f t="shared" si="77"/>
        <v xml:space="preserve">   Common Eurasian Eagle-Owl</v>
      </c>
      <c r="AC464" s="2" t="e">
        <f t="array" ref="AC464">IF(K464="3_art",IF(AB464=_xludf.XLOOKUP(W464,#REF!,#REF!),"",_xludf.XLOOKUP(W464,#REF!,#REF!)),IF(K464="2_familj",IF(AB464=_xludf.XLOOKUP(W464,#REF!,#REF!),"",_xludf.XLOOKUP(W464,#REF!,#REF!)),""))</f>
        <v>#REF!</v>
      </c>
    </row>
    <row r="465" spans="1:29" ht="13.5" customHeight="1">
      <c r="A465" s="37"/>
      <c r="B465" s="37"/>
      <c r="C465" s="96"/>
      <c r="D465" s="48"/>
      <c r="E465" s="68" t="s">
        <v>1565</v>
      </c>
      <c r="F465" s="41" t="s">
        <v>1566</v>
      </c>
      <c r="G465" s="41" t="s">
        <v>1567</v>
      </c>
      <c r="H465" s="84"/>
      <c r="K465" s="29" t="e">
        <f t="shared" si="90"/>
        <v>#REF!</v>
      </c>
      <c r="L465" s="30">
        <v>1</v>
      </c>
      <c r="M465" s="19" t="e">
        <f t="shared" si="108"/>
        <v>#REF!</v>
      </c>
      <c r="N465" s="29">
        <v>17</v>
      </c>
      <c r="O465" s="19" t="e">
        <f t="shared" si="91"/>
        <v>#REF!</v>
      </c>
      <c r="P465" s="30">
        <v>32</v>
      </c>
      <c r="Q465" s="19" t="str">
        <f t="shared" si="109"/>
        <v>Strix</v>
      </c>
      <c r="R465" s="19" t="e">
        <f t="shared" si="110"/>
        <v>#REF!</v>
      </c>
      <c r="S465" s="30">
        <v>131</v>
      </c>
      <c r="T465" s="19" t="str">
        <f t="shared" si="73"/>
        <v>Strix aluco</v>
      </c>
      <c r="U465" s="29" t="s">
        <v>1565</v>
      </c>
      <c r="V465" s="19" t="e">
        <f t="array" aca="1" ref="V465" ca="1">_xludf.XLOOKUP(U465,#REF!,#REF!)</f>
        <v>#NAME?</v>
      </c>
      <c r="W465" s="29">
        <v>7872</v>
      </c>
      <c r="X465" s="3" t="str">
        <f t="shared" si="92"/>
        <v/>
      </c>
      <c r="Y465" s="2" t="e">
        <f t="shared" si="74"/>
        <v>#REF!</v>
      </c>
      <c r="Z465" s="2" t="e">
        <f t="shared" si="75"/>
        <v>#REF!</v>
      </c>
      <c r="AA465" s="2" t="e">
        <f t="shared" si="76"/>
        <v>#REF!</v>
      </c>
      <c r="AB465" s="20" t="str">
        <f t="shared" si="77"/>
        <v>Tawny Owl</v>
      </c>
      <c r="AC465" s="2" t="e">
        <f t="array" ref="AC465">IF(K465="3_art",IF(AB465=_xludf.XLOOKUP(W465,#REF!,#REF!),"",_xludf.XLOOKUP(W465,#REF!,#REF!)),IF(K465="2_familj",IF(AB465=_xludf.XLOOKUP(W465,#REF!,#REF!),"",_xludf.XLOOKUP(W465,#REF!,#REF!)),""))</f>
        <v>#REF!</v>
      </c>
    </row>
    <row r="466" spans="1:29" ht="13.5" customHeight="1">
      <c r="A466" s="37"/>
      <c r="B466" s="38" t="s">
        <v>36</v>
      </c>
      <c r="C466" s="74" t="s">
        <v>37</v>
      </c>
      <c r="D466" s="51"/>
      <c r="E466" s="65" t="s">
        <v>1568</v>
      </c>
      <c r="F466" s="45" t="s">
        <v>1569</v>
      </c>
      <c r="G466" s="45" t="s">
        <v>1570</v>
      </c>
      <c r="H466" s="60"/>
      <c r="K466" s="29" t="e">
        <f t="shared" si="90"/>
        <v>#REF!</v>
      </c>
      <c r="L466" s="30">
        <v>1</v>
      </c>
      <c r="M466" s="19" t="e">
        <f t="shared" si="108"/>
        <v>#REF!</v>
      </c>
      <c r="N466" s="29">
        <v>17</v>
      </c>
      <c r="O466" s="19" t="e">
        <f t="shared" si="91"/>
        <v>#REF!</v>
      </c>
      <c r="P466" s="30">
        <v>32</v>
      </c>
      <c r="Q466" s="19" t="str">
        <f t="shared" si="109"/>
        <v>Strix</v>
      </c>
      <c r="R466" s="19" t="e">
        <f t="shared" si="110"/>
        <v>#REF!</v>
      </c>
      <c r="S466" s="30">
        <v>131</v>
      </c>
      <c r="T466" s="19" t="str">
        <f t="shared" si="73"/>
        <v>Strix aluco aluco</v>
      </c>
      <c r="U466" s="29" t="s">
        <v>1571</v>
      </c>
      <c r="V466" s="19" t="e">
        <f t="array" aca="1" ref="V466" ca="1">_xludf.XLOOKUP(U466,#REF!,#REF!)</f>
        <v>#NAME?</v>
      </c>
      <c r="W466" s="29">
        <v>7873</v>
      </c>
      <c r="X466" s="3" t="str">
        <f t="shared" si="92"/>
        <v/>
      </c>
      <c r="Y466" s="2" t="e">
        <f t="shared" si="74"/>
        <v>#REF!</v>
      </c>
      <c r="Z466" s="2" t="e">
        <f t="shared" si="75"/>
        <v>#REF!</v>
      </c>
      <c r="AA466" s="2" t="e">
        <f t="shared" si="76"/>
        <v>#REF!</v>
      </c>
      <c r="AB466" s="20" t="str">
        <f t="shared" si="77"/>
        <v xml:space="preserve">   Common Tawny Owl*</v>
      </c>
      <c r="AC466" s="2" t="e">
        <f t="array" ref="AC466">IF(K466="3_art",IF(AB466=_xludf.XLOOKUP(W466,#REF!,#REF!),"",_xludf.XLOOKUP(W466,#REF!,#REF!)),IF(K466="2_familj",IF(AB466=_xludf.XLOOKUP(W466,#REF!,#REF!),"",_xludf.XLOOKUP(W466,#REF!,#REF!)),""))</f>
        <v>#REF!</v>
      </c>
    </row>
    <row r="467" spans="1:29" ht="13.5" customHeight="1">
      <c r="A467" s="37"/>
      <c r="B467" s="37"/>
      <c r="C467" s="96"/>
      <c r="D467" s="48"/>
      <c r="E467" s="68" t="s">
        <v>1572</v>
      </c>
      <c r="F467" s="41" t="s">
        <v>1573</v>
      </c>
      <c r="G467" s="41" t="s">
        <v>1574</v>
      </c>
      <c r="H467" s="84"/>
      <c r="K467" s="29" t="e">
        <f t="shared" si="90"/>
        <v>#REF!</v>
      </c>
      <c r="L467" s="30">
        <v>1</v>
      </c>
      <c r="M467" s="19" t="e">
        <f t="shared" si="108"/>
        <v>#REF!</v>
      </c>
      <c r="N467" s="29">
        <v>17</v>
      </c>
      <c r="O467" s="19" t="e">
        <f t="shared" si="91"/>
        <v>#REF!</v>
      </c>
      <c r="P467" s="30">
        <v>32</v>
      </c>
      <c r="Q467" s="19" t="str">
        <f t="shared" si="109"/>
        <v>Strix</v>
      </c>
      <c r="R467" s="19" t="e">
        <f t="shared" si="110"/>
        <v>#REF!</v>
      </c>
      <c r="S467" s="30">
        <v>131</v>
      </c>
      <c r="T467" s="19" t="str">
        <f t="shared" si="73"/>
        <v>Strix uralensis</v>
      </c>
      <c r="U467" s="29" t="s">
        <v>1572</v>
      </c>
      <c r="V467" s="19" t="e">
        <f t="array" aca="1" ref="V467" ca="1">_xludf.XLOOKUP(U467,#REF!,#REF!)</f>
        <v>#NAME?</v>
      </c>
      <c r="W467" s="29">
        <v>7900</v>
      </c>
      <c r="X467" s="3" t="str">
        <f t="shared" si="92"/>
        <v/>
      </c>
      <c r="Y467" s="2" t="e">
        <f t="shared" si="74"/>
        <v>#REF!</v>
      </c>
      <c r="Z467" s="2" t="e">
        <f t="shared" si="75"/>
        <v>#REF!</v>
      </c>
      <c r="AA467" s="2" t="e">
        <f t="shared" si="76"/>
        <v>#REF!</v>
      </c>
      <c r="AB467" s="20" t="str">
        <f t="shared" si="77"/>
        <v>Ural Owl</v>
      </c>
      <c r="AC467" s="2" t="e">
        <f t="array" ref="AC467">IF(K467="3_art",IF(AB467=_xludf.XLOOKUP(W467,#REF!,#REF!),"",_xludf.XLOOKUP(W467,#REF!,#REF!)),IF(K467="2_familj",IF(AB467=_xludf.XLOOKUP(W467,#REF!,#REF!),"",_xludf.XLOOKUP(W467,#REF!,#REF!)),""))</f>
        <v>#REF!</v>
      </c>
    </row>
    <row r="468" spans="1:29" ht="13.5" customHeight="1">
      <c r="A468" s="37"/>
      <c r="B468" s="38" t="s">
        <v>36</v>
      </c>
      <c r="C468" s="74" t="s">
        <v>37</v>
      </c>
      <c r="D468" s="51"/>
      <c r="E468" s="65" t="s">
        <v>1575</v>
      </c>
      <c r="F468" s="45" t="s">
        <v>1576</v>
      </c>
      <c r="G468" s="45" t="s">
        <v>1577</v>
      </c>
      <c r="H468" s="80"/>
      <c r="K468" s="29" t="e">
        <f t="shared" si="90"/>
        <v>#REF!</v>
      </c>
      <c r="L468" s="30">
        <v>1</v>
      </c>
      <c r="M468" s="19" t="e">
        <f t="shared" si="108"/>
        <v>#REF!</v>
      </c>
      <c r="N468" s="29">
        <v>17</v>
      </c>
      <c r="O468" s="19" t="e">
        <f t="shared" si="91"/>
        <v>#REF!</v>
      </c>
      <c r="P468" s="30">
        <v>32</v>
      </c>
      <c r="Q468" s="19" t="str">
        <f t="shared" si="109"/>
        <v>Strix</v>
      </c>
      <c r="R468" s="19" t="e">
        <f t="shared" si="110"/>
        <v>#REF!</v>
      </c>
      <c r="S468" s="30">
        <v>131</v>
      </c>
      <c r="T468" s="19" t="str">
        <f t="shared" si="73"/>
        <v>Strix uralensis liturata</v>
      </c>
      <c r="U468" s="29" t="s">
        <v>1578</v>
      </c>
      <c r="V468" s="19" t="e">
        <f t="array" aca="1" ref="V468" ca="1">_xludf.XLOOKUP(U468,#REF!,#REF!)</f>
        <v>#NAME?</v>
      </c>
      <c r="W468" s="29">
        <v>7902</v>
      </c>
      <c r="X468" s="3" t="str">
        <f t="shared" si="92"/>
        <v/>
      </c>
      <c r="Y468" s="2" t="e">
        <f t="shared" si="74"/>
        <v>#REF!</v>
      </c>
      <c r="Z468" s="2" t="e">
        <f t="shared" si="75"/>
        <v>#REF!</v>
      </c>
      <c r="AA468" s="2" t="e">
        <f t="shared" si="76"/>
        <v>#REF!</v>
      </c>
      <c r="AB468" s="20" t="str">
        <f t="shared" si="77"/>
        <v xml:space="preserve">   Western Ural Owl</v>
      </c>
      <c r="AC468" s="2" t="e">
        <f t="array" ref="AC468">IF(K468="3_art",IF(AB468=_xludf.XLOOKUP(W468,#REF!,#REF!),"",_xludf.XLOOKUP(W468,#REF!,#REF!)),IF(K468="2_familj",IF(AB468=_xludf.XLOOKUP(W468,#REF!,#REF!),"",_xludf.XLOOKUP(W468,#REF!,#REF!)),""))</f>
        <v>#REF!</v>
      </c>
    </row>
    <row r="469" spans="1:29" ht="13.5" customHeight="1">
      <c r="A469" s="37"/>
      <c r="B469" s="37"/>
      <c r="C469" s="96"/>
      <c r="D469" s="48"/>
      <c r="E469" s="68" t="s">
        <v>1579</v>
      </c>
      <c r="F469" s="41" t="s">
        <v>1580</v>
      </c>
      <c r="G469" s="41" t="s">
        <v>1581</v>
      </c>
      <c r="H469" s="80"/>
      <c r="K469" s="29" t="e">
        <f t="shared" si="90"/>
        <v>#REF!</v>
      </c>
      <c r="L469" s="30">
        <v>1</v>
      </c>
      <c r="M469" s="19" t="e">
        <f t="shared" si="108"/>
        <v>#REF!</v>
      </c>
      <c r="N469" s="29">
        <v>17</v>
      </c>
      <c r="O469" s="19" t="e">
        <f t="shared" si="91"/>
        <v>#REF!</v>
      </c>
      <c r="P469" s="30">
        <v>32</v>
      </c>
      <c r="Q469" s="19" t="str">
        <f t="shared" si="109"/>
        <v>Strix</v>
      </c>
      <c r="R469" s="19" t="e">
        <f t="shared" si="110"/>
        <v>#REF!</v>
      </c>
      <c r="S469" s="30">
        <v>131</v>
      </c>
      <c r="T469" s="19" t="str">
        <f t="shared" si="73"/>
        <v>Strix nebulosa</v>
      </c>
      <c r="U469" s="29" t="s">
        <v>1579</v>
      </c>
      <c r="V469" s="19" t="e">
        <f t="array" aca="1" ref="V469" ca="1">_xludf.XLOOKUP(U469,#REF!,#REF!)</f>
        <v>#NAME?</v>
      </c>
      <c r="W469" s="29">
        <v>7912</v>
      </c>
      <c r="X469" s="3" t="str">
        <f t="shared" si="92"/>
        <v/>
      </c>
      <c r="Y469" s="2" t="e">
        <f t="shared" si="74"/>
        <v>#REF!</v>
      </c>
      <c r="Z469" s="2" t="e">
        <f t="shared" si="75"/>
        <v>#REF!</v>
      </c>
      <c r="AA469" s="2" t="e">
        <f t="shared" si="76"/>
        <v>#REF!</v>
      </c>
      <c r="AB469" s="20" t="str">
        <f t="shared" si="77"/>
        <v>Great Grey Owl</v>
      </c>
      <c r="AC469" s="2" t="e">
        <f t="array" ref="AC469">IF(K469="3_art",IF(AB469=_xludf.XLOOKUP(W469,#REF!,#REF!),"",_xludf.XLOOKUP(W469,#REF!,#REF!)),IF(K469="2_familj",IF(AB469=_xludf.XLOOKUP(W469,#REF!,#REF!),"",_xludf.XLOOKUP(W469,#REF!,#REF!)),""))</f>
        <v>#REF!</v>
      </c>
    </row>
    <row r="470" spans="1:29" ht="13.5" customHeight="1">
      <c r="A470" s="37"/>
      <c r="B470" s="38" t="s">
        <v>36</v>
      </c>
      <c r="C470" s="74" t="s">
        <v>37</v>
      </c>
      <c r="D470" s="51"/>
      <c r="E470" s="65" t="s">
        <v>1582</v>
      </c>
      <c r="F470" s="45" t="s">
        <v>1583</v>
      </c>
      <c r="G470" s="45" t="s">
        <v>1584</v>
      </c>
      <c r="H470" s="80"/>
      <c r="K470" s="29" t="e">
        <f t="shared" si="90"/>
        <v>#REF!</v>
      </c>
      <c r="L470" s="30">
        <v>1</v>
      </c>
      <c r="M470" s="19" t="e">
        <f t="shared" si="108"/>
        <v>#REF!</v>
      </c>
      <c r="N470" s="29">
        <v>17</v>
      </c>
      <c r="O470" s="19" t="e">
        <f t="shared" si="91"/>
        <v>#REF!</v>
      </c>
      <c r="P470" s="30">
        <v>32</v>
      </c>
      <c r="Q470" s="19" t="str">
        <f t="shared" si="109"/>
        <v>Strix</v>
      </c>
      <c r="R470" s="19" t="e">
        <f t="shared" si="110"/>
        <v>#REF!</v>
      </c>
      <c r="S470" s="30">
        <v>131</v>
      </c>
      <c r="T470" s="19" t="str">
        <f t="shared" si="73"/>
        <v>Strix nebulosa lapponica</v>
      </c>
      <c r="U470" s="29" t="s">
        <v>1585</v>
      </c>
      <c r="V470" s="19" t="e">
        <f t="array" aca="1" ref="V470" ca="1">_xludf.XLOOKUP(U470,#REF!,#REF!)</f>
        <v>#NAME?</v>
      </c>
      <c r="W470" s="29">
        <v>7914</v>
      </c>
      <c r="X470" s="3" t="str">
        <f t="shared" si="92"/>
        <v/>
      </c>
      <c r="Y470" s="2" t="e">
        <f t="shared" si="74"/>
        <v>#REF!</v>
      </c>
      <c r="Z470" s="2" t="e">
        <f t="shared" si="75"/>
        <v>#REF!</v>
      </c>
      <c r="AA470" s="2" t="e">
        <f t="shared" si="76"/>
        <v>#REF!</v>
      </c>
      <c r="AB470" s="20" t="str">
        <f t="shared" si="77"/>
        <v xml:space="preserve">   Eurasian Great Grey Owl</v>
      </c>
      <c r="AC470" s="2" t="e">
        <f t="array" ref="AC470">IF(K470="3_art",IF(AB470=_xludf.XLOOKUP(W470,#REF!,#REF!),"",_xludf.XLOOKUP(W470,#REF!,#REF!)),IF(K470="2_familj",IF(AB470=_xludf.XLOOKUP(W470,#REF!,#REF!),"",_xludf.XLOOKUP(W470,#REF!,#REF!)),""))</f>
        <v>#REF!</v>
      </c>
    </row>
    <row r="471" spans="1:29" ht="21" customHeight="1">
      <c r="A471" s="22"/>
      <c r="B471" s="22"/>
      <c r="C471" s="22"/>
      <c r="D471" s="24" t="s">
        <v>21</v>
      </c>
      <c r="E471" s="25" t="s">
        <v>1586</v>
      </c>
      <c r="F471" s="26" t="s">
        <v>1587</v>
      </c>
      <c r="G471" s="27"/>
      <c r="H471" s="27"/>
      <c r="I471" s="28"/>
      <c r="J471" s="28"/>
      <c r="K471" s="29" t="e">
        <f t="shared" si="90"/>
        <v>#REF!</v>
      </c>
      <c r="L471" s="30">
        <v>1</v>
      </c>
      <c r="M471" s="19" t="e">
        <f t="shared" si="108"/>
        <v>#REF!</v>
      </c>
      <c r="N471" s="29">
        <v>18</v>
      </c>
      <c r="O471" s="19" t="e">
        <f t="shared" si="91"/>
        <v>#REF!</v>
      </c>
      <c r="P471" s="32">
        <v>32</v>
      </c>
      <c r="Q471" s="19" t="str">
        <f t="shared" si="109"/>
        <v>Strix</v>
      </c>
      <c r="R471" s="19" t="e">
        <f t="shared" si="110"/>
        <v>#REF!</v>
      </c>
      <c r="S471" s="29">
        <v>131</v>
      </c>
      <c r="T471" s="19" t="str">
        <f t="shared" si="73"/>
        <v>ACCIPITRIFORMES</v>
      </c>
      <c r="U471" s="29" t="s">
        <v>1586</v>
      </c>
      <c r="V471" s="19" t="e">
        <f t="array" aca="1" ref="V471" ca="1">_xludf.XLOOKUP(U471,#REF!,#REF!)</f>
        <v>#NAME?</v>
      </c>
      <c r="W471" s="29">
        <v>7942</v>
      </c>
      <c r="X471" s="3" t="str">
        <f t="shared" si="92"/>
        <v/>
      </c>
      <c r="Y471" s="2" t="e">
        <f t="shared" si="74"/>
        <v>#REF!</v>
      </c>
      <c r="Z471" s="20" t="e">
        <f t="shared" si="75"/>
        <v>#REF!</v>
      </c>
      <c r="AA471" s="2" t="e">
        <f t="shared" si="76"/>
        <v>#REF!</v>
      </c>
      <c r="AB471" s="2">
        <f t="shared" si="77"/>
        <v>0</v>
      </c>
      <c r="AC471" s="2" t="e">
        <f t="array" ref="AC471">IF(K471="3_art",IF(AB471=_xludf.XLOOKUP(W471,#REF!,#REF!),"",_xludf.XLOOKUP(W471,#REF!,#REF!)),IF(K471="2_familj",IF(AB471=_xludf.XLOOKUP(W471,#REF!,#REF!),"",_xludf.XLOOKUP(W471,#REF!,#REF!)),""))</f>
        <v>#REF!</v>
      </c>
    </row>
    <row r="472" spans="1:29" ht="13.5" customHeight="1">
      <c r="A472" s="33"/>
      <c r="B472" s="33"/>
      <c r="C472" s="33"/>
      <c r="D472" s="34" t="s">
        <v>21</v>
      </c>
      <c r="E472" s="35" t="s">
        <v>1588</v>
      </c>
      <c r="F472" s="36" t="s">
        <v>1589</v>
      </c>
      <c r="G472" s="36" t="s">
        <v>1590</v>
      </c>
      <c r="H472" s="33"/>
      <c r="K472" s="29" t="e">
        <f t="shared" si="90"/>
        <v>#REF!</v>
      </c>
      <c r="L472" s="30">
        <v>1</v>
      </c>
      <c r="M472" s="19" t="e">
        <f t="shared" si="108"/>
        <v>#REF!</v>
      </c>
      <c r="N472" s="29">
        <v>18</v>
      </c>
      <c r="O472" s="19" t="e">
        <f t="shared" si="91"/>
        <v>#REF!</v>
      </c>
      <c r="P472" s="30">
        <v>33</v>
      </c>
      <c r="Q472" s="19" t="str">
        <f t="shared" si="109"/>
        <v>Strix</v>
      </c>
      <c r="R472" s="19" t="e">
        <f t="shared" si="110"/>
        <v>#REF!</v>
      </c>
      <c r="S472" s="30">
        <v>131</v>
      </c>
      <c r="T472" s="19" t="str">
        <f t="shared" si="73"/>
        <v>Pandionidae</v>
      </c>
      <c r="U472" s="29" t="s">
        <v>1588</v>
      </c>
      <c r="V472" s="19" t="e">
        <f t="array" aca="1" ref="V472" ca="1">_xludf.XLOOKUP(U472,#REF!,#REF!)</f>
        <v>#NAME?</v>
      </c>
      <c r="W472" s="29">
        <v>7946</v>
      </c>
      <c r="X472" s="3" t="str">
        <f t="shared" si="92"/>
        <v/>
      </c>
      <c r="Y472" s="2" t="e">
        <f t="shared" si="74"/>
        <v>#REF!</v>
      </c>
      <c r="Z472" s="20" t="e">
        <f t="shared" si="75"/>
        <v>#REF!</v>
      </c>
      <c r="AA472" s="2" t="e">
        <f t="shared" si="76"/>
        <v>#REF!</v>
      </c>
      <c r="AB472" s="20" t="str">
        <f t="shared" si="77"/>
        <v>Osprey</v>
      </c>
      <c r="AC472" s="2" t="e">
        <f t="array" ref="AC472">IF(K472="3_art",IF(AB472=_xludf.XLOOKUP(W472,#REF!,#REF!),"",_xludf.XLOOKUP(W472,#REF!,#REF!)),IF(K472="2_familj",IF(AB472=_xludf.XLOOKUP(W472,#REF!,#REF!),"",_xludf.XLOOKUP(W472,#REF!,#REF!)),""))</f>
        <v>#REF!</v>
      </c>
    </row>
    <row r="473" spans="1:29" ht="13.5" customHeight="1">
      <c r="A473" s="37"/>
      <c r="B473" s="37"/>
      <c r="C473" s="37"/>
      <c r="D473" s="48"/>
      <c r="E473" s="40" t="s">
        <v>1591</v>
      </c>
      <c r="F473" s="41" t="s">
        <v>1592</v>
      </c>
      <c r="G473" s="41" t="s">
        <v>1590</v>
      </c>
      <c r="H473" s="49"/>
      <c r="K473" s="29" t="e">
        <f t="shared" si="90"/>
        <v>#REF!</v>
      </c>
      <c r="L473" s="30">
        <v>1</v>
      </c>
      <c r="M473" s="19" t="e">
        <f t="shared" si="108"/>
        <v>#REF!</v>
      </c>
      <c r="N473" s="29">
        <v>18</v>
      </c>
      <c r="O473" s="19" t="e">
        <f t="shared" si="91"/>
        <v>#REF!</v>
      </c>
      <c r="P473" s="30">
        <v>33</v>
      </c>
      <c r="Q473" s="19" t="str">
        <f t="shared" si="109"/>
        <v>Pandion</v>
      </c>
      <c r="R473" s="19" t="e">
        <f t="shared" si="110"/>
        <v>#REF!</v>
      </c>
      <c r="S473" s="30">
        <v>132</v>
      </c>
      <c r="T473" s="19" t="str">
        <f t="shared" si="73"/>
        <v>Pandion haliaetus</v>
      </c>
      <c r="U473" s="29" t="s">
        <v>1591</v>
      </c>
      <c r="V473" s="19" t="e">
        <f t="array" aca="1" ref="V473" ca="1">_xludf.XLOOKUP(U473,#REF!,#REF!)</f>
        <v>#NAME?</v>
      </c>
      <c r="W473" s="29">
        <v>7948</v>
      </c>
      <c r="X473" s="3" t="str">
        <f t="shared" si="92"/>
        <v/>
      </c>
      <c r="Y473" s="2" t="e">
        <f t="shared" si="74"/>
        <v>#REF!</v>
      </c>
      <c r="Z473" s="2" t="e">
        <f t="shared" si="75"/>
        <v>#REF!</v>
      </c>
      <c r="AA473" s="2" t="e">
        <f t="shared" si="76"/>
        <v>#REF!</v>
      </c>
      <c r="AB473" s="20" t="str">
        <f t="shared" si="77"/>
        <v>Osprey</v>
      </c>
      <c r="AC473" s="2" t="e">
        <f t="array" ref="AC473">IF(K473="3_art",IF(AB473=_xludf.XLOOKUP(W473,#REF!,#REF!),"",_xludf.XLOOKUP(W473,#REF!,#REF!)),IF(K473="2_familj",IF(AB473=_xludf.XLOOKUP(W473,#REF!,#REF!),"",_xludf.XLOOKUP(W473,#REF!,#REF!)),""))</f>
        <v>#REF!</v>
      </c>
    </row>
    <row r="474" spans="1:29" ht="13.5" customHeight="1">
      <c r="A474" s="37"/>
      <c r="B474" s="38" t="s">
        <v>36</v>
      </c>
      <c r="C474" s="38" t="s">
        <v>37</v>
      </c>
      <c r="D474" s="51"/>
      <c r="E474" s="44" t="s">
        <v>1593</v>
      </c>
      <c r="F474" s="45" t="s">
        <v>1594</v>
      </c>
      <c r="G474" s="45" t="s">
        <v>1595</v>
      </c>
      <c r="H474" s="49"/>
      <c r="K474" s="29" t="e">
        <f t="shared" si="90"/>
        <v>#REF!</v>
      </c>
      <c r="L474" s="30">
        <v>1</v>
      </c>
      <c r="M474" s="19" t="e">
        <f t="shared" si="108"/>
        <v>#REF!</v>
      </c>
      <c r="N474" s="29">
        <v>18</v>
      </c>
      <c r="O474" s="19" t="e">
        <f t="shared" si="91"/>
        <v>#REF!</v>
      </c>
      <c r="P474" s="30">
        <v>33</v>
      </c>
      <c r="Q474" s="19" t="str">
        <f t="shared" si="109"/>
        <v>Pandion</v>
      </c>
      <c r="R474" s="19" t="e">
        <f t="shared" si="110"/>
        <v>#REF!</v>
      </c>
      <c r="S474" s="30">
        <v>132</v>
      </c>
      <c r="T474" s="19" t="str">
        <f t="shared" si="73"/>
        <v>Pandion haliaetus haliaetus</v>
      </c>
      <c r="U474" s="29" t="s">
        <v>1596</v>
      </c>
      <c r="V474" s="19" t="e">
        <f t="array" aca="1" ref="V474" ca="1">_xludf.XLOOKUP(U474,#REF!,#REF!)</f>
        <v>#NAME?</v>
      </c>
      <c r="W474" s="29">
        <v>7949</v>
      </c>
      <c r="X474" s="3" t="str">
        <f t="shared" si="92"/>
        <v/>
      </c>
      <c r="Y474" s="2" t="e">
        <f t="shared" si="74"/>
        <v>#REF!</v>
      </c>
      <c r="Z474" s="2" t="e">
        <f t="shared" si="75"/>
        <v>#REF!</v>
      </c>
      <c r="AA474" s="2" t="e">
        <f t="shared" si="76"/>
        <v>#REF!</v>
      </c>
      <c r="AB474" s="20" t="str">
        <f t="shared" si="77"/>
        <v xml:space="preserve">   Western Osprey</v>
      </c>
      <c r="AC474" s="2" t="e">
        <f t="array" ref="AC474">IF(K474="3_art",IF(AB474=_xludf.XLOOKUP(W474,#REF!,#REF!),"",_xludf.XLOOKUP(W474,#REF!,#REF!)),IF(K474="2_familj",IF(AB474=_xludf.XLOOKUP(W474,#REF!,#REF!),"",_xludf.XLOOKUP(W474,#REF!,#REF!)),""))</f>
        <v>#REF!</v>
      </c>
    </row>
    <row r="475" spans="1:29" ht="13.5" customHeight="1">
      <c r="A475" s="33"/>
      <c r="B475" s="33"/>
      <c r="C475" s="33"/>
      <c r="D475" s="34" t="s">
        <v>21</v>
      </c>
      <c r="E475" s="35" t="s">
        <v>1597</v>
      </c>
      <c r="F475" s="36" t="s">
        <v>1598</v>
      </c>
      <c r="G475" s="36" t="s">
        <v>1599</v>
      </c>
      <c r="H475" s="33"/>
      <c r="K475" s="29" t="e">
        <f t="shared" si="90"/>
        <v>#REF!</v>
      </c>
      <c r="L475" s="30">
        <v>1</v>
      </c>
      <c r="M475" s="19" t="e">
        <f t="shared" si="108"/>
        <v>#REF!</v>
      </c>
      <c r="N475" s="29">
        <v>18</v>
      </c>
      <c r="O475" s="19" t="e">
        <f t="shared" si="91"/>
        <v>#REF!</v>
      </c>
      <c r="P475" s="30">
        <v>34</v>
      </c>
      <c r="Q475" s="19" t="str">
        <f t="shared" si="109"/>
        <v>Pandion</v>
      </c>
      <c r="R475" s="19" t="e">
        <f t="shared" si="110"/>
        <v>#REF!</v>
      </c>
      <c r="S475" s="30">
        <v>132</v>
      </c>
      <c r="T475" s="19" t="str">
        <f t="shared" si="73"/>
        <v>Accipitridae</v>
      </c>
      <c r="U475" s="29" t="s">
        <v>1597</v>
      </c>
      <c r="V475" s="19" t="e">
        <f t="array" aca="1" ref="V475" ca="1">_xludf.XLOOKUP(U475,#REF!,#REF!)</f>
        <v>#NAME?</v>
      </c>
      <c r="W475" s="29">
        <v>7953</v>
      </c>
      <c r="X475" s="3" t="str">
        <f t="shared" si="92"/>
        <v/>
      </c>
      <c r="Y475" s="2" t="e">
        <f t="shared" si="74"/>
        <v>#REF!</v>
      </c>
      <c r="Z475" s="20" t="e">
        <f t="shared" si="75"/>
        <v>#REF!</v>
      </c>
      <c r="AA475" s="2" t="e">
        <f t="shared" si="76"/>
        <v>#REF!</v>
      </c>
      <c r="AB475" s="20" t="str">
        <f t="shared" si="77"/>
        <v>Kites, Old World Vultures, Eagles, and Hawks</v>
      </c>
      <c r="AC475" s="2" t="e">
        <f t="array" ref="AC475">IF(K475="3_art",IF(AB475=_xludf.XLOOKUP(W475,#REF!,#REF!),"",_xludf.XLOOKUP(W475,#REF!,#REF!)),IF(K475="2_familj",IF(AB475=_xludf.XLOOKUP(W475,#REF!,#REF!),"",_xludf.XLOOKUP(W475,#REF!,#REF!)),""))</f>
        <v>#REF!</v>
      </c>
    </row>
    <row r="476" spans="1:29" ht="13.5" customHeight="1">
      <c r="A476" s="38" t="s">
        <v>84</v>
      </c>
      <c r="B476" s="37"/>
      <c r="C476" s="37"/>
      <c r="D476" s="83"/>
      <c r="E476" s="40" t="s">
        <v>1600</v>
      </c>
      <c r="F476" s="41" t="s">
        <v>1601</v>
      </c>
      <c r="G476" s="41" t="s">
        <v>1602</v>
      </c>
      <c r="H476" s="49"/>
      <c r="K476" s="29" t="e">
        <f t="shared" si="90"/>
        <v>#REF!</v>
      </c>
      <c r="L476" s="30">
        <v>1</v>
      </c>
      <c r="M476" s="19" t="e">
        <f t="shared" si="108"/>
        <v>#REF!</v>
      </c>
      <c r="N476" s="29">
        <v>18</v>
      </c>
      <c r="O476" s="19" t="e">
        <f t="shared" si="91"/>
        <v>#REF!</v>
      </c>
      <c r="P476" s="30">
        <v>34</v>
      </c>
      <c r="Q476" s="19" t="str">
        <f t="shared" si="109"/>
        <v>Elanus</v>
      </c>
      <c r="R476" s="19" t="e">
        <f t="shared" si="110"/>
        <v>#REF!</v>
      </c>
      <c r="S476" s="30">
        <v>133</v>
      </c>
      <c r="T476" s="19" t="str">
        <f t="shared" si="73"/>
        <v>Elanus caeruleus</v>
      </c>
      <c r="U476" s="29" t="s">
        <v>1600</v>
      </c>
      <c r="V476" s="19" t="e">
        <f t="array" aca="1" ref="V476" ca="1">_xludf.XLOOKUP(U476,#REF!,#REF!)</f>
        <v>#NAME?</v>
      </c>
      <c r="W476" s="29">
        <v>7965</v>
      </c>
      <c r="X476" s="3" t="str">
        <f t="shared" si="92"/>
        <v/>
      </c>
      <c r="Y476" s="2" t="e">
        <f t="shared" si="74"/>
        <v>#REF!</v>
      </c>
      <c r="Z476" s="2" t="e">
        <f t="shared" si="75"/>
        <v>#REF!</v>
      </c>
      <c r="AA476" s="2" t="e">
        <f t="shared" si="76"/>
        <v>#REF!</v>
      </c>
      <c r="AB476" s="20" t="str">
        <f t="shared" si="77"/>
        <v>Black-winged Kite</v>
      </c>
      <c r="AC476" s="2" t="e">
        <f t="array" ref="AC476">IF(K476="3_art",IF(AB476=_xludf.XLOOKUP(W476,#REF!,#REF!),"",_xludf.XLOOKUP(W476,#REF!,#REF!)),IF(K476="2_familj",IF(AB476=_xludf.XLOOKUP(W476,#REF!,#REF!),"",_xludf.XLOOKUP(W476,#REF!,#REF!)),""))</f>
        <v>#REF!</v>
      </c>
    </row>
    <row r="477" spans="1:29" ht="13.5" customHeight="1">
      <c r="A477" s="37"/>
      <c r="B477" s="38" t="s">
        <v>36</v>
      </c>
      <c r="C477" s="38" t="s">
        <v>31</v>
      </c>
      <c r="D477" s="62" t="s">
        <v>226</v>
      </c>
      <c r="E477" s="44" t="s">
        <v>1603</v>
      </c>
      <c r="F477" s="45" t="s">
        <v>1604</v>
      </c>
      <c r="G477" s="45" t="s">
        <v>1605</v>
      </c>
      <c r="H477" s="49"/>
      <c r="K477" s="29" t="e">
        <f t="shared" si="90"/>
        <v>#REF!</v>
      </c>
      <c r="L477" s="30">
        <v>1</v>
      </c>
      <c r="M477" s="19" t="e">
        <f t="shared" si="108"/>
        <v>#REF!</v>
      </c>
      <c r="N477" s="29">
        <v>18</v>
      </c>
      <c r="O477" s="19" t="e">
        <f t="shared" si="91"/>
        <v>#REF!</v>
      </c>
      <c r="P477" s="30">
        <v>34</v>
      </c>
      <c r="Q477" s="19" t="str">
        <f t="shared" si="109"/>
        <v>Elanus</v>
      </c>
      <c r="R477" s="19" t="e">
        <f t="shared" si="110"/>
        <v>#REF!</v>
      </c>
      <c r="S477" s="30">
        <v>133</v>
      </c>
      <c r="T477" s="19" t="str">
        <f t="shared" si="73"/>
        <v>Elanus caeruleus caeruleus</v>
      </c>
      <c r="U477" s="29" t="s">
        <v>1606</v>
      </c>
      <c r="V477" s="19" t="e">
        <f t="array" aca="1" ref="V477" ca="1">_xludf.XLOOKUP(U477,#REF!,#REF!)</f>
        <v>#NAME?</v>
      </c>
      <c r="W477" s="29">
        <v>7966</v>
      </c>
      <c r="X477" s="3" t="str">
        <f t="shared" si="92"/>
        <v/>
      </c>
      <c r="Y477" s="2" t="e">
        <f t="shared" si="74"/>
        <v>#REF!</v>
      </c>
      <c r="Z477" s="2" t="e">
        <f t="shared" si="75"/>
        <v>#REF!</v>
      </c>
      <c r="AA477" s="2" t="e">
        <f t="shared" si="76"/>
        <v>#REF!</v>
      </c>
      <c r="AB477" s="20" t="str">
        <f t="shared" si="77"/>
        <v xml:space="preserve">   African Black-winged Kite</v>
      </c>
      <c r="AC477" s="2" t="e">
        <f t="array" ref="AC477">IF(K477="3_art",IF(AB477=_xludf.XLOOKUP(W477,#REF!,#REF!),"",_xludf.XLOOKUP(W477,#REF!,#REF!)),IF(K477="2_familj",IF(AB477=_xludf.XLOOKUP(W477,#REF!,#REF!),"",_xludf.XLOOKUP(W477,#REF!,#REF!)),""))</f>
        <v>#REF!</v>
      </c>
    </row>
    <row r="478" spans="1:29" ht="13.5" customHeight="1">
      <c r="A478" s="38" t="s">
        <v>84</v>
      </c>
      <c r="B478" s="37"/>
      <c r="C478" s="37"/>
      <c r="D478" s="83"/>
      <c r="E478" s="40" t="s">
        <v>1607</v>
      </c>
      <c r="F478" s="41" t="s">
        <v>1608</v>
      </c>
      <c r="G478" s="41" t="s">
        <v>1609</v>
      </c>
      <c r="H478" s="49"/>
      <c r="K478" s="29" t="e">
        <f t="shared" si="90"/>
        <v>#REF!</v>
      </c>
      <c r="L478" s="30">
        <v>1</v>
      </c>
      <c r="M478" s="19" t="e">
        <f t="shared" si="108"/>
        <v>#REF!</v>
      </c>
      <c r="N478" s="29">
        <v>18</v>
      </c>
      <c r="O478" s="19" t="e">
        <f t="shared" si="91"/>
        <v>#REF!</v>
      </c>
      <c r="P478" s="30">
        <v>34</v>
      </c>
      <c r="Q478" s="19" t="str">
        <f t="shared" si="109"/>
        <v>Neophron</v>
      </c>
      <c r="R478" s="19" t="e">
        <f t="shared" si="110"/>
        <v>#REF!</v>
      </c>
      <c r="S478" s="30">
        <v>134</v>
      </c>
      <c r="T478" s="19" t="str">
        <f t="shared" si="73"/>
        <v>Neophron percnopterus</v>
      </c>
      <c r="U478" s="29" t="s">
        <v>1607</v>
      </c>
      <c r="V478" s="19" t="e">
        <f t="array" aca="1" ref="V478" ca="1">_xludf.XLOOKUP(U478,#REF!,#REF!)</f>
        <v>#NAME?</v>
      </c>
      <c r="W478" s="29">
        <v>7983</v>
      </c>
      <c r="X478" s="3" t="str">
        <f t="shared" si="92"/>
        <v/>
      </c>
      <c r="Y478" s="2" t="e">
        <f t="shared" si="74"/>
        <v>#REF!</v>
      </c>
      <c r="Z478" s="2" t="e">
        <f t="shared" si="75"/>
        <v>#REF!</v>
      </c>
      <c r="AA478" s="2" t="e">
        <f t="shared" si="76"/>
        <v>#REF!</v>
      </c>
      <c r="AB478" s="20" t="str">
        <f t="shared" si="77"/>
        <v>Egyptian Vulture</v>
      </c>
      <c r="AC478" s="2" t="e">
        <f t="array" ref="AC478">IF(K478="3_art",IF(AB478=_xludf.XLOOKUP(W478,#REF!,#REF!),"",_xludf.XLOOKUP(W478,#REF!,#REF!)),IF(K478="2_familj",IF(AB478=_xludf.XLOOKUP(W478,#REF!,#REF!),"",_xludf.XLOOKUP(W478,#REF!,#REF!)),""))</f>
        <v>#REF!</v>
      </c>
    </row>
    <row r="479" spans="1:29" ht="13.5" customHeight="1">
      <c r="A479" s="37"/>
      <c r="B479" s="38" t="s">
        <v>36</v>
      </c>
      <c r="C479" s="38" t="s">
        <v>31</v>
      </c>
      <c r="D479" s="72" t="s">
        <v>1610</v>
      </c>
      <c r="E479" s="44" t="s">
        <v>1611</v>
      </c>
      <c r="F479" s="45" t="s">
        <v>1612</v>
      </c>
      <c r="G479" s="45" t="s">
        <v>1613</v>
      </c>
      <c r="H479" s="49"/>
      <c r="K479" s="29" t="e">
        <f t="shared" si="90"/>
        <v>#REF!</v>
      </c>
      <c r="L479" s="30">
        <v>1</v>
      </c>
      <c r="M479" s="19" t="e">
        <f t="shared" si="108"/>
        <v>#REF!</v>
      </c>
      <c r="N479" s="29">
        <v>18</v>
      </c>
      <c r="O479" s="19" t="e">
        <f t="shared" si="91"/>
        <v>#REF!</v>
      </c>
      <c r="P479" s="30">
        <v>34</v>
      </c>
      <c r="Q479" s="19" t="str">
        <f t="shared" si="109"/>
        <v>Neophron</v>
      </c>
      <c r="R479" s="19" t="e">
        <f t="shared" si="110"/>
        <v>#REF!</v>
      </c>
      <c r="S479" s="30">
        <v>134</v>
      </c>
      <c r="T479" s="19" t="str">
        <f t="shared" si="73"/>
        <v>Neophron percnopterus percnopterus</v>
      </c>
      <c r="U479" s="29" t="s">
        <v>1614</v>
      </c>
      <c r="V479" s="19" t="e">
        <f t="array" aca="1" ref="V479" ca="1">_xludf.XLOOKUP(U479,#REF!,#REF!)</f>
        <v>#NAME?</v>
      </c>
      <c r="W479" s="29">
        <v>7986</v>
      </c>
      <c r="X479" s="3" t="str">
        <f t="shared" si="92"/>
        <v/>
      </c>
      <c r="Y479" s="2" t="e">
        <f t="shared" si="74"/>
        <v>#REF!</v>
      </c>
      <c r="Z479" s="2" t="e">
        <f t="shared" si="75"/>
        <v>#REF!</v>
      </c>
      <c r="AA479" s="2" t="e">
        <f t="shared" si="76"/>
        <v>#REF!</v>
      </c>
      <c r="AB479" s="20" t="str">
        <f t="shared" si="77"/>
        <v xml:space="preserve">   Western Egyptian Vulture</v>
      </c>
      <c r="AC479" s="2" t="e">
        <f t="array" ref="AC479">IF(K479="3_art",IF(AB479=_xludf.XLOOKUP(W479,#REF!,#REF!),"",_xludf.XLOOKUP(W479,#REF!,#REF!)),IF(K479="2_familj",IF(AB479=_xludf.XLOOKUP(W479,#REF!,#REF!),"",_xludf.XLOOKUP(W479,#REF!,#REF!)),""))</f>
        <v>#REF!</v>
      </c>
    </row>
    <row r="480" spans="1:29" ht="13.5" customHeight="1">
      <c r="A480" s="37"/>
      <c r="B480" s="38" t="s">
        <v>36</v>
      </c>
      <c r="C480" s="38" t="s">
        <v>37</v>
      </c>
      <c r="D480" s="48"/>
      <c r="E480" s="40" t="s">
        <v>1615</v>
      </c>
      <c r="F480" s="41" t="s">
        <v>1616</v>
      </c>
      <c r="G480" s="41" t="s">
        <v>1617</v>
      </c>
      <c r="H480" s="49"/>
      <c r="K480" s="29" t="e">
        <f t="shared" si="90"/>
        <v>#REF!</v>
      </c>
      <c r="L480" s="30">
        <v>1</v>
      </c>
      <c r="M480" s="19" t="e">
        <f t="shared" si="108"/>
        <v>#REF!</v>
      </c>
      <c r="N480" s="29">
        <v>18</v>
      </c>
      <c r="O480" s="19" t="e">
        <f t="shared" si="91"/>
        <v>#REF!</v>
      </c>
      <c r="P480" s="30">
        <v>34</v>
      </c>
      <c r="Q480" s="19" t="str">
        <f t="shared" si="109"/>
        <v>Pernis</v>
      </c>
      <c r="R480" s="19" t="e">
        <f t="shared" si="110"/>
        <v>#REF!</v>
      </c>
      <c r="S480" s="30">
        <v>135</v>
      </c>
      <c r="T480" s="19" t="str">
        <f t="shared" si="73"/>
        <v>Pernis apivorus</v>
      </c>
      <c r="U480" s="29" t="s">
        <v>1615</v>
      </c>
      <c r="V480" s="19" t="e">
        <f t="array" aca="1" ref="V480" ca="1">_xludf.XLOOKUP(U480,#REF!,#REF!)</f>
        <v>#NAME?</v>
      </c>
      <c r="W480" s="29">
        <v>8030</v>
      </c>
      <c r="X480" s="3" t="str">
        <f t="shared" si="92"/>
        <v/>
      </c>
      <c r="Y480" s="2" t="e">
        <f t="shared" si="74"/>
        <v>#REF!</v>
      </c>
      <c r="Z480" s="2" t="e">
        <f t="shared" si="75"/>
        <v>#REF!</v>
      </c>
      <c r="AA480" s="2" t="e">
        <f t="shared" si="76"/>
        <v>#REF!</v>
      </c>
      <c r="AB480" s="20" t="str">
        <f t="shared" si="77"/>
        <v>European Honey Buzzard</v>
      </c>
      <c r="AC480" s="2" t="e">
        <f t="array" ref="AC480">IF(K480="3_art",IF(AB480=_xludf.XLOOKUP(W480,#REF!,#REF!),"",_xludf.XLOOKUP(W480,#REF!,#REF!)),IF(K480="2_familj",IF(AB480=_xludf.XLOOKUP(W480,#REF!,#REF!),"",_xludf.XLOOKUP(W480,#REF!,#REF!)),""))</f>
        <v>#REF!</v>
      </c>
    </row>
    <row r="481" spans="1:29" ht="13.5" customHeight="1">
      <c r="A481" s="38" t="s">
        <v>84</v>
      </c>
      <c r="B481" s="38" t="s">
        <v>36</v>
      </c>
      <c r="C481" s="38" t="s">
        <v>31</v>
      </c>
      <c r="D481" s="66" t="s">
        <v>377</v>
      </c>
      <c r="E481" s="40" t="s">
        <v>1618</v>
      </c>
      <c r="F481" s="41" t="s">
        <v>1619</v>
      </c>
      <c r="G481" s="41" t="s">
        <v>1620</v>
      </c>
      <c r="H481" s="49"/>
      <c r="K481" s="29" t="e">
        <f t="shared" si="90"/>
        <v>#REF!</v>
      </c>
      <c r="L481" s="30">
        <v>1</v>
      </c>
      <c r="M481" s="19" t="e">
        <f t="shared" si="108"/>
        <v>#REF!</v>
      </c>
      <c r="N481" s="29">
        <v>18</v>
      </c>
      <c r="O481" s="19" t="e">
        <f t="shared" si="91"/>
        <v>#REF!</v>
      </c>
      <c r="P481" s="30">
        <v>34</v>
      </c>
      <c r="Q481" s="19" t="str">
        <f t="shared" si="109"/>
        <v>Aegypius</v>
      </c>
      <c r="R481" s="19" t="e">
        <f t="shared" si="110"/>
        <v>#REF!</v>
      </c>
      <c r="S481" s="30">
        <v>136</v>
      </c>
      <c r="T481" s="19" t="str">
        <f t="shared" si="73"/>
        <v>Aegypius monachus</v>
      </c>
      <c r="U481" s="29" t="s">
        <v>1618</v>
      </c>
      <c r="V481" s="19" t="e">
        <f t="array" aca="1" ref="V481" ca="1">_xludf.XLOOKUP(U481,#REF!,#REF!)</f>
        <v>#NAME?</v>
      </c>
      <c r="W481" s="29">
        <v>8058</v>
      </c>
      <c r="X481" s="3" t="str">
        <f t="shared" si="92"/>
        <v/>
      </c>
      <c r="Y481" s="2" t="e">
        <f t="shared" si="74"/>
        <v>#REF!</v>
      </c>
      <c r="Z481" s="2" t="e">
        <f t="shared" si="75"/>
        <v>#REF!</v>
      </c>
      <c r="AA481" s="2" t="e">
        <f t="shared" si="76"/>
        <v>#REF!</v>
      </c>
      <c r="AB481" s="20" t="str">
        <f t="shared" si="77"/>
        <v>Cinereous Vulture</v>
      </c>
      <c r="AC481" s="2" t="e">
        <f t="array" ref="AC481">IF(K481="3_art",IF(AB481=_xludf.XLOOKUP(W481,#REF!,#REF!),"",_xludf.XLOOKUP(W481,#REF!,#REF!)),IF(K481="2_familj",IF(AB481=_xludf.XLOOKUP(W481,#REF!,#REF!),"",_xludf.XLOOKUP(W481,#REF!,#REF!)),""))</f>
        <v>#REF!</v>
      </c>
    </row>
    <row r="482" spans="1:29" ht="13.5" customHeight="1">
      <c r="A482" s="38" t="s">
        <v>84</v>
      </c>
      <c r="B482" s="37"/>
      <c r="C482" s="37"/>
      <c r="D482" s="83"/>
      <c r="E482" s="40" t="s">
        <v>1621</v>
      </c>
      <c r="F482" s="41" t="s">
        <v>1622</v>
      </c>
      <c r="G482" s="41" t="s">
        <v>1623</v>
      </c>
      <c r="H482" s="49"/>
      <c r="K482" s="29" t="e">
        <f t="shared" si="90"/>
        <v>#REF!</v>
      </c>
      <c r="L482" s="30">
        <v>1</v>
      </c>
      <c r="M482" s="19" t="e">
        <f t="shared" si="108"/>
        <v>#REF!</v>
      </c>
      <c r="N482" s="29">
        <v>18</v>
      </c>
      <c r="O482" s="19" t="e">
        <f t="shared" si="91"/>
        <v>#REF!</v>
      </c>
      <c r="P482" s="30">
        <v>34</v>
      </c>
      <c r="Q482" s="19" t="str">
        <f t="shared" si="109"/>
        <v>Gyps</v>
      </c>
      <c r="R482" s="19" t="e">
        <f t="shared" si="110"/>
        <v>#REF!</v>
      </c>
      <c r="S482" s="30">
        <v>137</v>
      </c>
      <c r="T482" s="19" t="str">
        <f t="shared" si="73"/>
        <v>Gyps fulvus</v>
      </c>
      <c r="U482" s="29" t="s">
        <v>1621</v>
      </c>
      <c r="V482" s="19" t="e">
        <f t="array" aca="1" ref="V482" ca="1">_xludf.XLOOKUP(U482,#REF!,#REF!)</f>
        <v>#NAME?</v>
      </c>
      <c r="W482" s="29">
        <v>8072</v>
      </c>
      <c r="X482" s="3" t="str">
        <f t="shared" si="92"/>
        <v/>
      </c>
      <c r="Y482" s="2" t="e">
        <f t="shared" si="74"/>
        <v>#REF!</v>
      </c>
      <c r="Z482" s="2" t="e">
        <f t="shared" si="75"/>
        <v>#REF!</v>
      </c>
      <c r="AA482" s="2" t="e">
        <f t="shared" si="76"/>
        <v>#REF!</v>
      </c>
      <c r="AB482" s="20" t="str">
        <f t="shared" si="77"/>
        <v>Griffon Vulture</v>
      </c>
      <c r="AC482" s="2" t="e">
        <f t="array" ref="AC482">IF(K482="3_art",IF(AB482=_xludf.XLOOKUP(W482,#REF!,#REF!),"",_xludf.XLOOKUP(W482,#REF!,#REF!)),IF(K482="2_familj",IF(AB482=_xludf.XLOOKUP(W482,#REF!,#REF!),"",_xludf.XLOOKUP(W482,#REF!,#REF!)),""))</f>
        <v>#REF!</v>
      </c>
    </row>
    <row r="483" spans="1:29" ht="13.5" customHeight="1">
      <c r="A483" s="37"/>
      <c r="B483" s="38" t="s">
        <v>36</v>
      </c>
      <c r="C483" s="38" t="s">
        <v>31</v>
      </c>
      <c r="D483" s="72" t="s">
        <v>460</v>
      </c>
      <c r="E483" s="44" t="s">
        <v>1624</v>
      </c>
      <c r="F483" s="45" t="s">
        <v>1625</v>
      </c>
      <c r="G483" s="45" t="s">
        <v>1626</v>
      </c>
      <c r="H483" s="60"/>
      <c r="K483" s="29" t="e">
        <f t="shared" si="90"/>
        <v>#REF!</v>
      </c>
      <c r="L483" s="30">
        <v>1</v>
      </c>
      <c r="M483" s="19" t="e">
        <f t="shared" si="108"/>
        <v>#REF!</v>
      </c>
      <c r="N483" s="29">
        <v>18</v>
      </c>
      <c r="O483" s="19" t="e">
        <f t="shared" si="91"/>
        <v>#REF!</v>
      </c>
      <c r="P483" s="30">
        <v>34</v>
      </c>
      <c r="Q483" s="19" t="str">
        <f t="shared" si="109"/>
        <v>Gyps</v>
      </c>
      <c r="R483" s="19" t="e">
        <f t="shared" si="110"/>
        <v>#REF!</v>
      </c>
      <c r="S483" s="30">
        <v>137</v>
      </c>
      <c r="T483" s="19" t="str">
        <f t="shared" si="73"/>
        <v>Gyps fulvus fulvus</v>
      </c>
      <c r="U483" s="29" t="s">
        <v>1627</v>
      </c>
      <c r="V483" s="19" t="e">
        <f t="array" aca="1" ref="V483" ca="1">_xludf.XLOOKUP(U483,#REF!,#REF!)</f>
        <v>#NAME?</v>
      </c>
      <c r="W483" s="29">
        <v>8073</v>
      </c>
      <c r="X483" s="3" t="str">
        <f t="shared" si="92"/>
        <v/>
      </c>
      <c r="Y483" s="2" t="e">
        <f t="shared" si="74"/>
        <v>#REF!</v>
      </c>
      <c r="Z483" s="2" t="e">
        <f t="shared" si="75"/>
        <v>#REF!</v>
      </c>
      <c r="AA483" s="2" t="e">
        <f t="shared" si="76"/>
        <v>#REF!</v>
      </c>
      <c r="AB483" s="20" t="str">
        <f t="shared" si="77"/>
        <v xml:space="preserve">   Western Griffon Vulture</v>
      </c>
      <c r="AC483" s="2" t="e">
        <f t="array" ref="AC483">IF(K483="3_art",IF(AB483=_xludf.XLOOKUP(W483,#REF!,#REF!),"",_xludf.XLOOKUP(W483,#REF!,#REF!)),IF(K483="2_familj",IF(AB483=_xludf.XLOOKUP(W483,#REF!,#REF!),"",_xludf.XLOOKUP(W483,#REF!,#REF!)),""))</f>
        <v>#REF!</v>
      </c>
    </row>
    <row r="484" spans="1:29" ht="13.5" customHeight="1">
      <c r="A484" s="37"/>
      <c r="B484" s="37"/>
      <c r="C484" s="37"/>
      <c r="D484" s="48"/>
      <c r="E484" s="40" t="s">
        <v>1628</v>
      </c>
      <c r="F484" s="41" t="s">
        <v>1629</v>
      </c>
      <c r="G484" s="41" t="s">
        <v>1630</v>
      </c>
      <c r="H484" s="49"/>
      <c r="K484" s="29" t="e">
        <f t="shared" si="90"/>
        <v>#REF!</v>
      </c>
      <c r="L484" s="30">
        <v>1</v>
      </c>
      <c r="M484" s="19" t="e">
        <f t="shared" si="108"/>
        <v>#REF!</v>
      </c>
      <c r="N484" s="29">
        <v>18</v>
      </c>
      <c r="O484" s="19" t="e">
        <f t="shared" si="91"/>
        <v>#REF!</v>
      </c>
      <c r="P484" s="30">
        <v>34</v>
      </c>
      <c r="Q484" s="19" t="str">
        <f t="shared" si="109"/>
        <v>Circaetus</v>
      </c>
      <c r="R484" s="19" t="e">
        <f t="shared" si="110"/>
        <v>#REF!</v>
      </c>
      <c r="S484" s="30">
        <v>138</v>
      </c>
      <c r="T484" s="19" t="str">
        <f t="shared" si="73"/>
        <v>Circaetus gallicus</v>
      </c>
      <c r="U484" s="29" t="s">
        <v>1628</v>
      </c>
      <c r="V484" s="19" t="e">
        <f t="array" aca="1" ref="V484" ca="1">_xludf.XLOOKUP(U484,#REF!,#REF!)</f>
        <v>#NAME?</v>
      </c>
      <c r="W484" s="29">
        <v>8121</v>
      </c>
      <c r="X484" s="3" t="str">
        <f t="shared" si="92"/>
        <v/>
      </c>
      <c r="Y484" s="2" t="e">
        <f t="shared" si="74"/>
        <v>#REF!</v>
      </c>
      <c r="Z484" s="2" t="e">
        <f t="shared" si="75"/>
        <v>#REF!</v>
      </c>
      <c r="AA484" s="2" t="e">
        <f t="shared" si="76"/>
        <v>#REF!</v>
      </c>
      <c r="AB484" s="20" t="str">
        <f t="shared" si="77"/>
        <v>Short-toed Snake Eagle</v>
      </c>
      <c r="AC484" s="2" t="e">
        <f t="array" ref="AC484">IF(K484="3_art",IF(AB484=_xludf.XLOOKUP(W484,#REF!,#REF!),"",_xludf.XLOOKUP(W484,#REF!,#REF!)),IF(K484="2_familj",IF(AB484=_xludf.XLOOKUP(W484,#REF!,#REF!),"",_xludf.XLOOKUP(W484,#REF!,#REF!)),""))</f>
        <v>#REF!</v>
      </c>
    </row>
    <row r="485" spans="1:29" ht="13.5" customHeight="1">
      <c r="A485" s="37"/>
      <c r="B485" s="38" t="s">
        <v>36</v>
      </c>
      <c r="C485" s="38" t="s">
        <v>55</v>
      </c>
      <c r="D485" s="51"/>
      <c r="E485" s="65" t="s">
        <v>1631</v>
      </c>
      <c r="F485" s="45" t="s">
        <v>1632</v>
      </c>
      <c r="G485" s="45" t="s">
        <v>1633</v>
      </c>
      <c r="H485" s="49"/>
      <c r="K485" s="29" t="e">
        <f t="shared" si="90"/>
        <v>#REF!</v>
      </c>
      <c r="L485" s="30">
        <v>1</v>
      </c>
      <c r="M485" s="19" t="e">
        <f t="shared" si="108"/>
        <v>#REF!</v>
      </c>
      <c r="N485" s="29">
        <v>18</v>
      </c>
      <c r="O485" s="19" t="e">
        <f t="shared" si="91"/>
        <v>#REF!</v>
      </c>
      <c r="P485" s="30">
        <v>34</v>
      </c>
      <c r="Q485" s="19" t="str">
        <f t="shared" si="109"/>
        <v>Circaetus</v>
      </c>
      <c r="R485" s="19" t="e">
        <f t="shared" si="110"/>
        <v>#REF!</v>
      </c>
      <c r="S485" s="30">
        <v>138</v>
      </c>
      <c r="T485" s="19" t="str">
        <f t="shared" si="73"/>
        <v>Circaetus gallicus gallicus</v>
      </c>
      <c r="U485" s="29" t="s">
        <v>1634</v>
      </c>
      <c r="V485" s="19" t="e">
        <f t="array" aca="1" ref="V485" ca="1">_xludf.XLOOKUP(U485,#REF!,#REF!)</f>
        <v>#NAME?</v>
      </c>
      <c r="W485" s="29">
        <v>8122</v>
      </c>
      <c r="X485" s="3" t="str">
        <f t="shared" si="92"/>
        <v/>
      </c>
      <c r="Y485" s="2" t="e">
        <f t="shared" si="74"/>
        <v>#REF!</v>
      </c>
      <c r="Z485" s="2" t="e">
        <f t="shared" si="75"/>
        <v>#REF!</v>
      </c>
      <c r="AA485" s="2" t="e">
        <f t="shared" si="76"/>
        <v>#REF!</v>
      </c>
      <c r="AB485" s="20" t="str">
        <f t="shared" si="77"/>
        <v xml:space="preserve">   Eurasian Short-toed Eagle*</v>
      </c>
      <c r="AC485" s="2" t="e">
        <f t="array" ref="AC485">IF(K485="3_art",IF(AB485=_xludf.XLOOKUP(W485,#REF!,#REF!),"",_xludf.XLOOKUP(W485,#REF!,#REF!)),IF(K485="2_familj",IF(AB485=_xludf.XLOOKUP(W485,#REF!,#REF!),"",_xludf.XLOOKUP(W485,#REF!,#REF!)),""))</f>
        <v>#REF!</v>
      </c>
    </row>
    <row r="486" spans="1:29" ht="13.5" customHeight="1">
      <c r="A486" s="37"/>
      <c r="B486" s="38" t="s">
        <v>36</v>
      </c>
      <c r="C486" s="38" t="s">
        <v>55</v>
      </c>
      <c r="D486" s="48"/>
      <c r="E486" s="40" t="s">
        <v>1635</v>
      </c>
      <c r="F486" s="41" t="s">
        <v>1636</v>
      </c>
      <c r="G486" s="41" t="s">
        <v>1637</v>
      </c>
      <c r="H486" s="49"/>
      <c r="K486" s="29" t="e">
        <f t="shared" si="90"/>
        <v>#REF!</v>
      </c>
      <c r="L486" s="30">
        <v>1</v>
      </c>
      <c r="M486" s="19" t="e">
        <f>IF(K486="1_ordning",M487+1,M487)</f>
        <v>#REF!</v>
      </c>
      <c r="N486" s="29">
        <v>18</v>
      </c>
      <c r="O486" s="19" t="e">
        <f t="shared" si="91"/>
        <v>#REF!</v>
      </c>
      <c r="P486" s="30">
        <v>34</v>
      </c>
      <c r="Q486" s="19" t="str">
        <f>IF(LEN(E486)-LEN(SUBSTITUTE(E486," ",""))=1,LEFT(E486,FIND(" ",E486)-1),Q487)</f>
        <v>Clanga</v>
      </c>
      <c r="R486" s="19" t="e">
        <f>IF(Q486&lt;&gt;Q487,R487+1,R487)</f>
        <v>#REF!</v>
      </c>
      <c r="S486" s="30">
        <v>139</v>
      </c>
      <c r="T486" s="19" t="str">
        <f t="shared" si="73"/>
        <v>Clanga clanga</v>
      </c>
      <c r="U486" s="29" t="s">
        <v>1635</v>
      </c>
      <c r="V486" s="19" t="e">
        <f t="array" aca="1" ref="V486" ca="1">_xludf.XLOOKUP(U486,#REF!,#REF!)</f>
        <v>#NAME?</v>
      </c>
      <c r="W486" s="29">
        <v>8169</v>
      </c>
      <c r="X486" s="3" t="str">
        <f t="shared" si="92"/>
        <v/>
      </c>
      <c r="Y486" s="2" t="e">
        <f t="shared" si="74"/>
        <v>#REF!</v>
      </c>
      <c r="Z486" s="2" t="e">
        <f t="shared" si="75"/>
        <v>#REF!</v>
      </c>
      <c r="AA486" s="2" t="e">
        <f t="shared" si="76"/>
        <v>#REF!</v>
      </c>
      <c r="AB486" s="20" t="str">
        <f t="shared" si="77"/>
        <v>Greater Spotted Eagle</v>
      </c>
      <c r="AC486" s="2" t="e">
        <f t="array" ref="AC486">IF(K486="3_art",IF(AB486=_xludf.XLOOKUP(W486,#REF!,#REF!),"",_xludf.XLOOKUP(W486,#REF!,#REF!)),IF(K486="2_familj",IF(AB486=_xludf.XLOOKUP(W486,#REF!,#REF!),"",_xludf.XLOOKUP(W486,#REF!,#REF!)),""))</f>
        <v>#REF!</v>
      </c>
    </row>
    <row r="487" spans="1:29" ht="13.5" customHeight="1">
      <c r="A487" s="37"/>
      <c r="B487" s="38" t="s">
        <v>36</v>
      </c>
      <c r="C487" s="38" t="s">
        <v>55</v>
      </c>
      <c r="D487" s="48"/>
      <c r="E487" s="40" t="s">
        <v>1638</v>
      </c>
      <c r="F487" s="41" t="s">
        <v>1639</v>
      </c>
      <c r="G487" s="41" t="s">
        <v>1640</v>
      </c>
      <c r="H487" s="49"/>
      <c r="K487" s="29" t="e">
        <f t="shared" si="90"/>
        <v>#REF!</v>
      </c>
      <c r="L487" s="30">
        <v>1</v>
      </c>
      <c r="M487" s="19" t="e">
        <f t="shared" ref="M487:M488" si="111">IF(K487="1_ordning",M485+1,M485)</f>
        <v>#REF!</v>
      </c>
      <c r="N487" s="29">
        <v>18</v>
      </c>
      <c r="O487" s="19" t="e">
        <f t="shared" si="91"/>
        <v>#REF!</v>
      </c>
      <c r="P487" s="30">
        <v>34</v>
      </c>
      <c r="Q487" s="19" t="str">
        <f t="shared" ref="Q487:Q488" si="112">IF(LEN(E487)-LEN(SUBSTITUTE(E487," ",""))=1,LEFT(E487,FIND(" ",E487)-1),Q485)</f>
        <v>Clanga</v>
      </c>
      <c r="R487" s="19" t="e">
        <f t="shared" ref="R487:R488" si="113">IF(Q487&lt;&gt;Q485,R485+1,R485)</f>
        <v>#REF!</v>
      </c>
      <c r="S487" s="30">
        <v>139</v>
      </c>
      <c r="T487" s="19" t="str">
        <f t="shared" si="73"/>
        <v>Clanga pomarina</v>
      </c>
      <c r="U487" s="29" t="s">
        <v>1638</v>
      </c>
      <c r="V487" s="19" t="e">
        <f t="array" aca="1" ref="V487" ca="1">_xludf.XLOOKUP(U487,#REF!,#REF!)</f>
        <v>#NAME?</v>
      </c>
      <c r="W487" s="29">
        <v>8170</v>
      </c>
      <c r="X487" s="3" t="str">
        <f t="shared" si="92"/>
        <v/>
      </c>
      <c r="Y487" s="2" t="e">
        <f t="shared" si="74"/>
        <v>#REF!</v>
      </c>
      <c r="Z487" s="2" t="e">
        <f t="shared" si="75"/>
        <v>#REF!</v>
      </c>
      <c r="AA487" s="2" t="e">
        <f t="shared" si="76"/>
        <v>#REF!</v>
      </c>
      <c r="AB487" s="20" t="str">
        <f t="shared" si="77"/>
        <v>Lesser Spotted Eagle</v>
      </c>
      <c r="AC487" s="2" t="e">
        <f t="array" ref="AC487">IF(K487="3_art",IF(AB487=_xludf.XLOOKUP(W487,#REF!,#REF!),"",_xludf.XLOOKUP(W487,#REF!,#REF!)),IF(K487="2_familj",IF(AB487=_xludf.XLOOKUP(W487,#REF!,#REF!),"",_xludf.XLOOKUP(W487,#REF!,#REF!)),""))</f>
        <v>#REF!</v>
      </c>
    </row>
    <row r="488" spans="1:29" ht="13.5" customHeight="1">
      <c r="A488" s="38" t="s">
        <v>84</v>
      </c>
      <c r="B488" s="38" t="s">
        <v>36</v>
      </c>
      <c r="C488" s="38" t="s">
        <v>31</v>
      </c>
      <c r="D488" s="66" t="s">
        <v>908</v>
      </c>
      <c r="E488" s="40" t="s">
        <v>1641</v>
      </c>
      <c r="F488" s="41" t="s">
        <v>1642</v>
      </c>
      <c r="G488" s="41" t="s">
        <v>1643</v>
      </c>
      <c r="H488" s="49"/>
      <c r="K488" s="29" t="e">
        <f t="shared" si="90"/>
        <v>#REF!</v>
      </c>
      <c r="L488" s="30">
        <v>1</v>
      </c>
      <c r="M488" s="19" t="e">
        <f t="shared" si="111"/>
        <v>#REF!</v>
      </c>
      <c r="N488" s="29">
        <v>18</v>
      </c>
      <c r="O488" s="19" t="e">
        <f t="shared" si="91"/>
        <v>#REF!</v>
      </c>
      <c r="P488" s="30">
        <v>34</v>
      </c>
      <c r="Q488" s="19" t="str">
        <f t="shared" si="112"/>
        <v>Hieraaetus</v>
      </c>
      <c r="R488" s="19" t="e">
        <f t="shared" si="113"/>
        <v>#REF!</v>
      </c>
      <c r="S488" s="30">
        <v>140</v>
      </c>
      <c r="T488" s="19" t="str">
        <f t="shared" si="73"/>
        <v>Hieraaetus pennatus</v>
      </c>
      <c r="U488" s="29" t="s">
        <v>1641</v>
      </c>
      <c r="V488" s="19" t="e">
        <f t="array" aca="1" ref="V488" ca="1">_xludf.XLOOKUP(U488,#REF!,#REF!)</f>
        <v>#NAME?</v>
      </c>
      <c r="W488" s="29">
        <v>8175</v>
      </c>
      <c r="X488" s="3" t="str">
        <f t="shared" si="92"/>
        <v/>
      </c>
      <c r="Y488" s="2" t="e">
        <f t="shared" si="74"/>
        <v>#REF!</v>
      </c>
      <c r="Z488" s="2" t="e">
        <f t="shared" si="75"/>
        <v>#REF!</v>
      </c>
      <c r="AA488" s="2" t="e">
        <f t="shared" si="76"/>
        <v>#REF!</v>
      </c>
      <c r="AB488" s="20" t="str">
        <f t="shared" si="77"/>
        <v>Booted Eagle</v>
      </c>
      <c r="AC488" s="2" t="e">
        <f t="array" ref="AC488">IF(K488="3_art",IF(AB488=_xludf.XLOOKUP(W488,#REF!,#REF!),"",_xludf.XLOOKUP(W488,#REF!,#REF!)),IF(K488="2_familj",IF(AB488=_xludf.XLOOKUP(W488,#REF!,#REF!),"",_xludf.XLOOKUP(W488,#REF!,#REF!)),""))</f>
        <v>#REF!</v>
      </c>
    </row>
    <row r="489" spans="1:29" ht="13.5" customHeight="1">
      <c r="A489" s="38" t="s">
        <v>84</v>
      </c>
      <c r="B489" s="37"/>
      <c r="C489" s="37"/>
      <c r="D489" s="37"/>
      <c r="E489" s="68" t="s">
        <v>1644</v>
      </c>
      <c r="F489" s="41" t="s">
        <v>1645</v>
      </c>
      <c r="G489" s="41" t="s">
        <v>1646</v>
      </c>
      <c r="H489" s="49"/>
      <c r="K489" s="29" t="e">
        <f t="shared" si="90"/>
        <v>#REF!</v>
      </c>
      <c r="L489" s="30">
        <v>1</v>
      </c>
      <c r="M489" s="19" t="e">
        <f t="shared" ref="M489:M499" si="114">IF(K489="1_ordning",M488+1,M488)</f>
        <v>#REF!</v>
      </c>
      <c r="N489" s="29">
        <v>18</v>
      </c>
      <c r="O489" s="19" t="e">
        <f t="shared" si="91"/>
        <v>#REF!</v>
      </c>
      <c r="P489" s="30">
        <v>34</v>
      </c>
      <c r="Q489" s="19" t="str">
        <f t="shared" ref="Q489:Q499" si="115">IF(LEN(E489)-LEN(SUBSTITUTE(E489," ",""))=1,LEFT(E489,FIND(" ",E489)-1),Q488)</f>
        <v>Aquila</v>
      </c>
      <c r="R489" s="19" t="e">
        <f t="shared" ref="R489:R499" si="116">IF(Q489&lt;&gt;Q488,R488+1,R488)</f>
        <v>#REF!</v>
      </c>
      <c r="S489" s="30">
        <v>141</v>
      </c>
      <c r="T489" s="19" t="str">
        <f t="shared" si="73"/>
        <v>Aquila nipalensis</v>
      </c>
      <c r="U489" s="29" t="s">
        <v>1644</v>
      </c>
      <c r="V489" s="19" t="e">
        <f t="array" aca="1" ref="V489" ca="1">_xludf.XLOOKUP(U489,#REF!,#REF!)</f>
        <v>#NAME?</v>
      </c>
      <c r="W489" s="29">
        <v>8178</v>
      </c>
      <c r="X489" s="3" t="str">
        <f t="shared" si="92"/>
        <v/>
      </c>
      <c r="Y489" s="2" t="e">
        <f t="shared" si="74"/>
        <v>#REF!</v>
      </c>
      <c r="Z489" s="2" t="e">
        <f t="shared" si="75"/>
        <v>#REF!</v>
      </c>
      <c r="AA489" s="2" t="e">
        <f t="shared" si="76"/>
        <v>#REF!</v>
      </c>
      <c r="AB489" s="20" t="str">
        <f t="shared" si="77"/>
        <v>Steppe Eagle</v>
      </c>
      <c r="AC489" s="2" t="e">
        <f t="array" ref="AC489">IF(K489="3_art",IF(AB489=_xludf.XLOOKUP(W489,#REF!,#REF!),"",_xludf.XLOOKUP(W489,#REF!,#REF!)),IF(K489="2_familj",IF(AB489=_xludf.XLOOKUP(W489,#REF!,#REF!),"",_xludf.XLOOKUP(W489,#REF!,#REF!)),""))</f>
        <v>#REF!</v>
      </c>
    </row>
    <row r="490" spans="1:29" ht="13.5" customHeight="1">
      <c r="A490" s="37"/>
      <c r="B490" s="38" t="s">
        <v>36</v>
      </c>
      <c r="C490" s="38" t="s">
        <v>31</v>
      </c>
      <c r="D490" s="72" t="s">
        <v>1487</v>
      </c>
      <c r="E490" s="65" t="s">
        <v>1647</v>
      </c>
      <c r="F490" s="45" t="s">
        <v>1648</v>
      </c>
      <c r="G490" s="45" t="s">
        <v>1649</v>
      </c>
      <c r="H490" s="49"/>
      <c r="K490" s="29" t="e">
        <f t="shared" si="90"/>
        <v>#REF!</v>
      </c>
      <c r="L490" s="30">
        <v>1</v>
      </c>
      <c r="M490" s="19" t="e">
        <f t="shared" si="114"/>
        <v>#REF!</v>
      </c>
      <c r="N490" s="29">
        <v>18</v>
      </c>
      <c r="O490" s="19" t="e">
        <f t="shared" si="91"/>
        <v>#REF!</v>
      </c>
      <c r="P490" s="30">
        <v>34</v>
      </c>
      <c r="Q490" s="19" t="str">
        <f t="shared" si="115"/>
        <v>Aquila</v>
      </c>
      <c r="R490" s="19" t="e">
        <f t="shared" si="116"/>
        <v>#REF!</v>
      </c>
      <c r="S490" s="30">
        <v>141</v>
      </c>
      <c r="T490" s="19" t="str">
        <f t="shared" si="73"/>
        <v>Aquila nipalensis orientalis</v>
      </c>
      <c r="U490" s="29" t="s">
        <v>1650</v>
      </c>
      <c r="V490" s="19" t="e">
        <f t="array" aca="1" ref="V490" ca="1">_xludf.XLOOKUP(U490,#REF!,#REF!)</f>
        <v>#NAME?</v>
      </c>
      <c r="W490" s="29">
        <v>8179</v>
      </c>
      <c r="X490" s="3" t="str">
        <f t="shared" si="92"/>
        <v/>
      </c>
      <c r="Y490" s="2" t="e">
        <f t="shared" si="74"/>
        <v>#REF!</v>
      </c>
      <c r="Z490" s="2" t="e">
        <f t="shared" si="75"/>
        <v>#REF!</v>
      </c>
      <c r="AA490" s="2" t="e">
        <f t="shared" si="76"/>
        <v>#REF!</v>
      </c>
      <c r="AB490" s="20" t="str">
        <f t="shared" si="77"/>
        <v xml:space="preserve">   Western Steppe Eagle</v>
      </c>
      <c r="AC490" s="2" t="e">
        <f t="array" ref="AC490">IF(K490="3_art",IF(AB490=_xludf.XLOOKUP(W490,#REF!,#REF!),"",_xludf.XLOOKUP(W490,#REF!,#REF!)),IF(K490="2_familj",IF(AB490=_xludf.XLOOKUP(W490,#REF!,#REF!),"",_xludf.XLOOKUP(W490,#REF!,#REF!)),""))</f>
        <v>#REF!</v>
      </c>
    </row>
    <row r="491" spans="1:29" ht="13.5" customHeight="1">
      <c r="A491" s="38" t="s">
        <v>84</v>
      </c>
      <c r="B491" s="38" t="s">
        <v>36</v>
      </c>
      <c r="C491" s="38" t="s">
        <v>31</v>
      </c>
      <c r="D491" s="66" t="s">
        <v>638</v>
      </c>
      <c r="E491" s="68" t="s">
        <v>1651</v>
      </c>
      <c r="F491" s="41" t="s">
        <v>1652</v>
      </c>
      <c r="G491" s="41" t="s">
        <v>1653</v>
      </c>
      <c r="H491" s="49"/>
      <c r="K491" s="29" t="e">
        <f t="shared" si="90"/>
        <v>#REF!</v>
      </c>
      <c r="L491" s="30">
        <v>1</v>
      </c>
      <c r="M491" s="19" t="e">
        <f t="shared" si="114"/>
        <v>#REF!</v>
      </c>
      <c r="N491" s="29">
        <v>18</v>
      </c>
      <c r="O491" s="19" t="e">
        <f t="shared" si="91"/>
        <v>#REF!</v>
      </c>
      <c r="P491" s="30">
        <v>34</v>
      </c>
      <c r="Q491" s="19" t="str">
        <f t="shared" si="115"/>
        <v>Aquila</v>
      </c>
      <c r="R491" s="19" t="e">
        <f t="shared" si="116"/>
        <v>#REF!</v>
      </c>
      <c r="S491" s="30">
        <v>141</v>
      </c>
      <c r="T491" s="19" t="str">
        <f t="shared" si="73"/>
        <v>Aquila heliaca</v>
      </c>
      <c r="U491" s="29" t="s">
        <v>1651</v>
      </c>
      <c r="V491" s="19" t="e">
        <f t="array" aca="1" ref="V491" ca="1">_xludf.XLOOKUP(U491,#REF!,#REF!)</f>
        <v>#NAME?</v>
      </c>
      <c r="W491" s="29">
        <v>8185</v>
      </c>
      <c r="X491" s="3" t="str">
        <f t="shared" si="92"/>
        <v/>
      </c>
      <c r="Y491" s="2" t="e">
        <f t="shared" si="74"/>
        <v>#REF!</v>
      </c>
      <c r="Z491" s="2" t="e">
        <f t="shared" si="75"/>
        <v>#REF!</v>
      </c>
      <c r="AA491" s="2" t="e">
        <f t="shared" si="76"/>
        <v>#REF!</v>
      </c>
      <c r="AB491" s="20" t="str">
        <f t="shared" si="77"/>
        <v>Eastern Imperial Eagle</v>
      </c>
      <c r="AC491" s="2" t="e">
        <f t="array" ref="AC491">IF(K491="3_art",IF(AB491=_xludf.XLOOKUP(W491,#REF!,#REF!),"",_xludf.XLOOKUP(W491,#REF!,#REF!)),IF(K491="2_familj",IF(AB491=_xludf.XLOOKUP(W491,#REF!,#REF!),"",_xludf.XLOOKUP(W491,#REF!,#REF!)),""))</f>
        <v>#REF!</v>
      </c>
    </row>
    <row r="492" spans="1:29" ht="13.5" customHeight="1">
      <c r="A492" s="37"/>
      <c r="B492" s="37"/>
      <c r="C492" s="37"/>
      <c r="D492" s="48"/>
      <c r="E492" s="68" t="s">
        <v>1654</v>
      </c>
      <c r="F492" s="41" t="s">
        <v>1655</v>
      </c>
      <c r="G492" s="41" t="s">
        <v>1656</v>
      </c>
      <c r="H492" s="49"/>
      <c r="K492" s="29" t="e">
        <f t="shared" si="90"/>
        <v>#REF!</v>
      </c>
      <c r="L492" s="30">
        <v>1</v>
      </c>
      <c r="M492" s="19" t="e">
        <f t="shared" si="114"/>
        <v>#REF!</v>
      </c>
      <c r="N492" s="29">
        <v>18</v>
      </c>
      <c r="O492" s="19" t="e">
        <f t="shared" si="91"/>
        <v>#REF!</v>
      </c>
      <c r="P492" s="30">
        <v>34</v>
      </c>
      <c r="Q492" s="19" t="str">
        <f t="shared" si="115"/>
        <v>Aquila</v>
      </c>
      <c r="R492" s="19" t="e">
        <f t="shared" si="116"/>
        <v>#REF!</v>
      </c>
      <c r="S492" s="30">
        <v>141</v>
      </c>
      <c r="T492" s="19" t="str">
        <f t="shared" si="73"/>
        <v>Aquila chrysaetos</v>
      </c>
      <c r="U492" s="29" t="s">
        <v>1654</v>
      </c>
      <c r="V492" s="19" t="e">
        <f t="array" aca="1" ref="V492" ca="1">_xludf.XLOOKUP(U492,#REF!,#REF!)</f>
        <v>#NAME?</v>
      </c>
      <c r="W492" s="29">
        <v>8192</v>
      </c>
      <c r="X492" s="3" t="str">
        <f t="shared" si="92"/>
        <v/>
      </c>
      <c r="Y492" s="2" t="e">
        <f t="shared" si="74"/>
        <v>#REF!</v>
      </c>
      <c r="Z492" s="2" t="e">
        <f t="shared" si="75"/>
        <v>#REF!</v>
      </c>
      <c r="AA492" s="2" t="e">
        <f t="shared" si="76"/>
        <v>#REF!</v>
      </c>
      <c r="AB492" s="20" t="str">
        <f t="shared" si="77"/>
        <v>Golden Eagle</v>
      </c>
      <c r="AC492" s="2" t="e">
        <f t="array" ref="AC492">IF(K492="3_art",IF(AB492=_xludf.XLOOKUP(W492,#REF!,#REF!),"",_xludf.XLOOKUP(W492,#REF!,#REF!)),IF(K492="2_familj",IF(AB492=_xludf.XLOOKUP(W492,#REF!,#REF!),"",_xludf.XLOOKUP(W492,#REF!,#REF!)),""))</f>
        <v>#REF!</v>
      </c>
    </row>
    <row r="493" spans="1:29" ht="13.5" customHeight="1">
      <c r="A493" s="37"/>
      <c r="B493" s="38" t="s">
        <v>36</v>
      </c>
      <c r="C493" s="38" t="s">
        <v>37</v>
      </c>
      <c r="D493" s="51"/>
      <c r="E493" s="65" t="s">
        <v>1657</v>
      </c>
      <c r="F493" s="45" t="s">
        <v>1658</v>
      </c>
      <c r="G493" s="45" t="s">
        <v>1659</v>
      </c>
      <c r="H493" s="49"/>
      <c r="K493" s="29" t="e">
        <f t="shared" si="90"/>
        <v>#REF!</v>
      </c>
      <c r="L493" s="30">
        <v>1</v>
      </c>
      <c r="M493" s="19" t="e">
        <f t="shared" si="114"/>
        <v>#REF!</v>
      </c>
      <c r="N493" s="29">
        <v>18</v>
      </c>
      <c r="O493" s="19" t="e">
        <f t="shared" si="91"/>
        <v>#REF!</v>
      </c>
      <c r="P493" s="30">
        <v>34</v>
      </c>
      <c r="Q493" s="19" t="str">
        <f t="shared" si="115"/>
        <v>Aquila</v>
      </c>
      <c r="R493" s="19" t="e">
        <f t="shared" si="116"/>
        <v>#REF!</v>
      </c>
      <c r="S493" s="30">
        <v>141</v>
      </c>
      <c r="T493" s="19" t="str">
        <f t="shared" si="73"/>
        <v>Aquila chrysaetos chrysaetos</v>
      </c>
      <c r="U493" s="29" t="s">
        <v>1660</v>
      </c>
      <c r="V493" s="19" t="e">
        <f t="array" aca="1" ref="V493" ca="1">_xludf.XLOOKUP(U493,#REF!,#REF!)</f>
        <v>#NAME?</v>
      </c>
      <c r="W493" s="29">
        <v>8193</v>
      </c>
      <c r="X493" s="3" t="str">
        <f t="shared" si="92"/>
        <v/>
      </c>
      <c r="Y493" s="2" t="e">
        <f t="shared" si="74"/>
        <v>#REF!</v>
      </c>
      <c r="Z493" s="2" t="e">
        <f t="shared" si="75"/>
        <v>#REF!</v>
      </c>
      <c r="AA493" s="2" t="e">
        <f t="shared" si="76"/>
        <v>#REF!</v>
      </c>
      <c r="AB493" s="20" t="str">
        <f t="shared" si="77"/>
        <v xml:space="preserve">   European Golden Eagle</v>
      </c>
      <c r="AC493" s="2" t="e">
        <f t="array" ref="AC493">IF(K493="3_art",IF(AB493=_xludf.XLOOKUP(W493,#REF!,#REF!),"",_xludf.XLOOKUP(W493,#REF!,#REF!)),IF(K493="2_familj",IF(AB493=_xludf.XLOOKUP(W493,#REF!,#REF!),"",_xludf.XLOOKUP(W493,#REF!,#REF!)),""))</f>
        <v>#REF!</v>
      </c>
    </row>
    <row r="494" spans="1:29" ht="13.5" customHeight="1">
      <c r="A494" s="38" t="s">
        <v>84</v>
      </c>
      <c r="B494" s="56"/>
      <c r="C494" s="56"/>
      <c r="D494" s="39"/>
      <c r="E494" s="68" t="s">
        <v>1661</v>
      </c>
      <c r="F494" s="41" t="s">
        <v>1662</v>
      </c>
      <c r="G494" s="41" t="s">
        <v>1663</v>
      </c>
      <c r="H494" s="50"/>
      <c r="K494" s="29" t="e">
        <f t="shared" si="90"/>
        <v>#REF!</v>
      </c>
      <c r="L494" s="30">
        <v>1</v>
      </c>
      <c r="M494" s="19" t="e">
        <f t="shared" si="114"/>
        <v>#REF!</v>
      </c>
      <c r="N494" s="29">
        <v>18</v>
      </c>
      <c r="O494" s="19" t="e">
        <f t="shared" si="91"/>
        <v>#REF!</v>
      </c>
      <c r="P494" s="30">
        <v>34</v>
      </c>
      <c r="Q494" s="19" t="str">
        <f t="shared" si="115"/>
        <v>Aquila</v>
      </c>
      <c r="R494" s="19" t="e">
        <f t="shared" si="116"/>
        <v>#REF!</v>
      </c>
      <c r="S494" s="30">
        <v>141</v>
      </c>
      <c r="T494" s="19" t="str">
        <f t="shared" si="73"/>
        <v>Aquila fasciata</v>
      </c>
      <c r="U494" s="29" t="s">
        <v>1661</v>
      </c>
      <c r="V494" s="19" t="e">
        <f t="array" aca="1" ref="V494" ca="1">_xludf.XLOOKUP(U494,#REF!,#REF!)</f>
        <v>#NAME?</v>
      </c>
      <c r="W494" s="29">
        <v>8201</v>
      </c>
      <c r="X494" s="3" t="str">
        <f t="shared" si="92"/>
        <v/>
      </c>
      <c r="Y494" s="89" t="e">
        <f t="shared" si="74"/>
        <v>#REF!</v>
      </c>
      <c r="Z494" s="2" t="e">
        <f t="shared" si="75"/>
        <v>#REF!</v>
      </c>
      <c r="AA494" s="2" t="e">
        <f t="shared" si="76"/>
        <v>#REF!</v>
      </c>
      <c r="AB494" s="20" t="str">
        <f t="shared" si="77"/>
        <v>Bonelli’s Eagle</v>
      </c>
      <c r="AC494" s="2" t="e">
        <f t="array" ref="AC494">IF(K494="3_art",IF(AB494=_xludf.XLOOKUP(W494,#REF!,#REF!),"",_xludf.XLOOKUP(W494,#REF!,#REF!)),IF(K494="2_familj",IF(AB494=_xludf.XLOOKUP(W494,#REF!,#REF!),"",_xludf.XLOOKUP(W494,#REF!,#REF!)),""))</f>
        <v>#REF!</v>
      </c>
    </row>
    <row r="495" spans="1:29" ht="13.5" customHeight="1">
      <c r="A495" s="38"/>
      <c r="B495" s="38" t="s">
        <v>36</v>
      </c>
      <c r="C495" s="38" t="s">
        <v>31</v>
      </c>
      <c r="D495" s="51">
        <v>1</v>
      </c>
      <c r="E495" s="65" t="s">
        <v>1664</v>
      </c>
      <c r="F495" s="70" t="s">
        <v>1665</v>
      </c>
      <c r="G495" s="70" t="s">
        <v>1666</v>
      </c>
      <c r="H495" s="88"/>
      <c r="K495" s="29" t="e">
        <f t="shared" si="90"/>
        <v>#REF!</v>
      </c>
      <c r="L495" s="30">
        <v>1</v>
      </c>
      <c r="M495" s="19" t="e">
        <f t="shared" si="114"/>
        <v>#REF!</v>
      </c>
      <c r="N495" s="29">
        <v>18</v>
      </c>
      <c r="O495" s="19" t="e">
        <f t="shared" si="91"/>
        <v>#REF!</v>
      </c>
      <c r="P495" s="30">
        <v>34</v>
      </c>
      <c r="Q495" s="19" t="str">
        <f t="shared" si="115"/>
        <v>Aquila</v>
      </c>
      <c r="R495" s="19" t="e">
        <f t="shared" si="116"/>
        <v>#REF!</v>
      </c>
      <c r="S495" s="30">
        <v>141</v>
      </c>
      <c r="T495" s="19" t="str">
        <f t="shared" si="73"/>
        <v>Aquila fasciata fasciata</v>
      </c>
      <c r="U495" s="29" t="s">
        <v>1667</v>
      </c>
      <c r="V495" s="19" t="e">
        <f t="array" aca="1" ref="V495" ca="1">_xludf.XLOOKUP(U495,#REF!,#REF!)</f>
        <v>#NAME?</v>
      </c>
      <c r="W495" s="29">
        <v>8202</v>
      </c>
      <c r="X495" s="3" t="str">
        <f t="shared" si="92"/>
        <v/>
      </c>
      <c r="Y495" s="2" t="e">
        <f t="shared" si="74"/>
        <v>#REF!</v>
      </c>
      <c r="Z495" s="2" t="e">
        <f t="shared" si="75"/>
        <v>#REF!</v>
      </c>
      <c r="AA495" s="2" t="e">
        <f t="shared" si="76"/>
        <v>#REF!</v>
      </c>
      <c r="AB495" s="20" t="str">
        <f t="shared" si="77"/>
        <v xml:space="preserve">   Common Bonelli’s Eagle*</v>
      </c>
      <c r="AC495" s="2" t="e">
        <f t="array" ref="AC495">IF(K495="3_art",IF(AB495=_xludf.XLOOKUP(W495,#REF!,#REF!),"",_xludf.XLOOKUP(W495,#REF!,#REF!)),IF(K495="2_familj",IF(AB495=_xludf.XLOOKUP(W495,#REF!,#REF!),"",_xludf.XLOOKUP(W495,#REF!,#REF!)),""))</f>
        <v>#REF!</v>
      </c>
    </row>
    <row r="496" spans="1:29" ht="13.5" customHeight="1">
      <c r="A496" s="37"/>
      <c r="B496" s="37"/>
      <c r="C496" s="37"/>
      <c r="D496" s="48"/>
      <c r="E496" s="40" t="s">
        <v>1668</v>
      </c>
      <c r="F496" s="41" t="s">
        <v>1669</v>
      </c>
      <c r="G496" s="41" t="s">
        <v>1670</v>
      </c>
      <c r="H496" s="49"/>
      <c r="K496" s="29" t="e">
        <f t="shared" si="90"/>
        <v>#REF!</v>
      </c>
      <c r="L496" s="30">
        <v>1</v>
      </c>
      <c r="M496" s="19" t="e">
        <f t="shared" si="114"/>
        <v>#REF!</v>
      </c>
      <c r="N496" s="29">
        <v>18</v>
      </c>
      <c r="O496" s="19" t="e">
        <f t="shared" si="91"/>
        <v>#REF!</v>
      </c>
      <c r="P496" s="30">
        <v>34</v>
      </c>
      <c r="Q496" s="19" t="str">
        <f t="shared" si="115"/>
        <v>Accipiter</v>
      </c>
      <c r="R496" s="19" t="e">
        <f t="shared" si="116"/>
        <v>#REF!</v>
      </c>
      <c r="S496" s="30">
        <v>142</v>
      </c>
      <c r="T496" s="19" t="str">
        <f t="shared" si="73"/>
        <v>Accipiter nisus</v>
      </c>
      <c r="U496" s="29" t="s">
        <v>1668</v>
      </c>
      <c r="V496" s="19" t="e">
        <f t="array" aca="1" ref="V496" ca="1">_xludf.XLOOKUP(U496,#REF!,#REF!)</f>
        <v>#NAME?</v>
      </c>
      <c r="W496" s="29">
        <v>8388</v>
      </c>
      <c r="X496" s="3" t="str">
        <f t="shared" si="92"/>
        <v/>
      </c>
      <c r="Y496" s="2" t="e">
        <f t="shared" si="74"/>
        <v>#REF!</v>
      </c>
      <c r="Z496" s="2" t="e">
        <f t="shared" si="75"/>
        <v>#REF!</v>
      </c>
      <c r="AA496" s="2" t="e">
        <f t="shared" si="76"/>
        <v>#REF!</v>
      </c>
      <c r="AB496" s="20" t="str">
        <f t="shared" si="77"/>
        <v>Eurasian Sparrowhawk</v>
      </c>
      <c r="AC496" s="2" t="e">
        <f t="array" ref="AC496">IF(K496="3_art",IF(AB496=_xludf.XLOOKUP(W496,#REF!,#REF!),"",_xludf.XLOOKUP(W496,#REF!,#REF!)),IF(K496="2_familj",IF(AB496=_xludf.XLOOKUP(W496,#REF!,#REF!),"",_xludf.XLOOKUP(W496,#REF!,#REF!)),""))</f>
        <v>#REF!</v>
      </c>
    </row>
    <row r="497" spans="1:29" ht="13.5" customHeight="1">
      <c r="A497" s="37"/>
      <c r="B497" s="38" t="s">
        <v>36</v>
      </c>
      <c r="C497" s="38" t="s">
        <v>37</v>
      </c>
      <c r="D497" s="51"/>
      <c r="E497" s="44" t="s">
        <v>1671</v>
      </c>
      <c r="F497" s="45" t="s">
        <v>1672</v>
      </c>
      <c r="G497" s="45" t="s">
        <v>1673</v>
      </c>
      <c r="H497" s="49"/>
      <c r="K497" s="29" t="e">
        <f t="shared" si="90"/>
        <v>#REF!</v>
      </c>
      <c r="L497" s="30">
        <v>1</v>
      </c>
      <c r="M497" s="19" t="e">
        <f t="shared" si="114"/>
        <v>#REF!</v>
      </c>
      <c r="N497" s="29">
        <v>18</v>
      </c>
      <c r="O497" s="19" t="e">
        <f t="shared" si="91"/>
        <v>#REF!</v>
      </c>
      <c r="P497" s="30">
        <v>34</v>
      </c>
      <c r="Q497" s="19" t="str">
        <f t="shared" si="115"/>
        <v>Accipiter</v>
      </c>
      <c r="R497" s="19" t="e">
        <f t="shared" si="116"/>
        <v>#REF!</v>
      </c>
      <c r="S497" s="30">
        <v>142</v>
      </c>
      <c r="T497" s="19" t="str">
        <f t="shared" si="73"/>
        <v>Accipiter nisus nisus</v>
      </c>
      <c r="U497" s="29" t="s">
        <v>1674</v>
      </c>
      <c r="V497" s="19" t="e">
        <f t="array" aca="1" ref="V497" ca="1">_xludf.XLOOKUP(U497,#REF!,#REF!)</f>
        <v>#NAME?</v>
      </c>
      <c r="W497" s="29">
        <v>8389</v>
      </c>
      <c r="X497" s="3" t="str">
        <f t="shared" si="92"/>
        <v/>
      </c>
      <c r="Y497" s="2" t="e">
        <f t="shared" si="74"/>
        <v>#REF!</v>
      </c>
      <c r="Z497" s="2" t="e">
        <f t="shared" si="75"/>
        <v>#REF!</v>
      </c>
      <c r="AA497" s="2" t="e">
        <f t="shared" si="76"/>
        <v>#REF!</v>
      </c>
      <c r="AB497" s="20" t="str">
        <f t="shared" si="77"/>
        <v xml:space="preserve">   European Sparrowhawk*</v>
      </c>
      <c r="AC497" s="2" t="e">
        <f t="array" ref="AC497">IF(K497="3_art",IF(AB497=_xludf.XLOOKUP(W497,#REF!,#REF!),"",_xludf.XLOOKUP(W497,#REF!,#REF!)),IF(K497="2_familj",IF(AB497=_xludf.XLOOKUP(W497,#REF!,#REF!),"",_xludf.XLOOKUP(W497,#REF!,#REF!)),""))</f>
        <v>#REF!</v>
      </c>
    </row>
    <row r="498" spans="1:29" ht="13.5" customHeight="1">
      <c r="A498" s="37"/>
      <c r="B498" s="37"/>
      <c r="C498" s="37"/>
      <c r="D498" s="48"/>
      <c r="E498" s="40" t="s">
        <v>1675</v>
      </c>
      <c r="F498" s="41" t="s">
        <v>1676</v>
      </c>
      <c r="G498" s="41" t="s">
        <v>1677</v>
      </c>
      <c r="H498" s="50"/>
      <c r="K498" s="29" t="e">
        <f t="shared" si="90"/>
        <v>#REF!</v>
      </c>
      <c r="L498" s="30">
        <v>1</v>
      </c>
      <c r="M498" s="19" t="e">
        <f t="shared" si="114"/>
        <v>#REF!</v>
      </c>
      <c r="N498" s="29">
        <v>18</v>
      </c>
      <c r="O498" s="19" t="e">
        <f t="shared" si="91"/>
        <v>#REF!</v>
      </c>
      <c r="P498" s="30">
        <v>34</v>
      </c>
      <c r="Q498" s="19" t="str">
        <f t="shared" si="115"/>
        <v>Astur</v>
      </c>
      <c r="R498" s="19" t="e">
        <f t="shared" si="116"/>
        <v>#REF!</v>
      </c>
      <c r="S498" s="30">
        <v>143</v>
      </c>
      <c r="T498" s="19" t="str">
        <f t="shared" si="73"/>
        <v>Astur gentilis</v>
      </c>
      <c r="U498" s="29" t="s">
        <v>1678</v>
      </c>
      <c r="V498" s="19" t="e">
        <f t="array" aca="1" ref="V498" ca="1">_xludf.XLOOKUP(U498,#REF!,#REF!)</f>
        <v>#NAME?</v>
      </c>
      <c r="W498" s="29">
        <v>8412</v>
      </c>
      <c r="X498" s="3" t="str">
        <f t="shared" si="92"/>
        <v/>
      </c>
      <c r="Y498" s="2" t="e">
        <f t="shared" si="74"/>
        <v>#REF!</v>
      </c>
      <c r="Z498" s="2" t="e">
        <f t="shared" si="75"/>
        <v>#REF!</v>
      </c>
      <c r="AA498" s="2" t="e">
        <f t="shared" si="76"/>
        <v>#REF!</v>
      </c>
      <c r="AB498" s="20" t="str">
        <f t="shared" si="77"/>
        <v>Eurasian Goshawk</v>
      </c>
      <c r="AC498" s="2" t="e">
        <f t="array" ref="AC498">IF(K498="3_art",IF(AB498=_xludf.XLOOKUP(W498,#REF!,#REF!),"",_xludf.XLOOKUP(W498,#REF!,#REF!)),IF(K498="2_familj",IF(AB498=_xludf.XLOOKUP(W498,#REF!,#REF!),"",_xludf.XLOOKUP(W498,#REF!,#REF!)),""))</f>
        <v>#REF!</v>
      </c>
    </row>
    <row r="499" spans="1:29" ht="13.5" customHeight="1">
      <c r="A499" s="37"/>
      <c r="B499" s="38" t="s">
        <v>36</v>
      </c>
      <c r="C499" s="38" t="s">
        <v>37</v>
      </c>
      <c r="D499" s="51"/>
      <c r="E499" s="44" t="s">
        <v>1679</v>
      </c>
      <c r="F499" s="45" t="s">
        <v>1680</v>
      </c>
      <c r="G499" s="45" t="s">
        <v>1681</v>
      </c>
      <c r="H499" s="49"/>
      <c r="K499" s="29" t="e">
        <f t="shared" si="90"/>
        <v>#REF!</v>
      </c>
      <c r="L499" s="30">
        <v>1</v>
      </c>
      <c r="M499" s="19" t="e">
        <f t="shared" si="114"/>
        <v>#REF!</v>
      </c>
      <c r="N499" s="29">
        <v>18</v>
      </c>
      <c r="O499" s="19" t="e">
        <f t="shared" si="91"/>
        <v>#REF!</v>
      </c>
      <c r="P499" s="30">
        <v>34</v>
      </c>
      <c r="Q499" s="19" t="str">
        <f t="shared" si="115"/>
        <v>Astur</v>
      </c>
      <c r="R499" s="19" t="e">
        <f t="shared" si="116"/>
        <v>#REF!</v>
      </c>
      <c r="S499" s="30">
        <v>143</v>
      </c>
      <c r="T499" s="19" t="str">
        <f t="shared" si="73"/>
        <v>Astur gentilis gentilis</v>
      </c>
      <c r="U499" s="29" t="s">
        <v>1682</v>
      </c>
      <c r="V499" s="19" t="e">
        <f t="array" aca="1" ref="V499" ca="1">_xludf.XLOOKUP(U499,#REF!,#REF!)</f>
        <v>#NAME?</v>
      </c>
      <c r="W499" s="29">
        <v>8417</v>
      </c>
      <c r="X499" s="3" t="str">
        <f t="shared" si="92"/>
        <v/>
      </c>
      <c r="Y499" s="2" t="e">
        <f t="shared" si="74"/>
        <v>#REF!</v>
      </c>
      <c r="Z499" s="2" t="e">
        <f t="shared" si="75"/>
        <v>#REF!</v>
      </c>
      <c r="AA499" s="2" t="e">
        <f t="shared" si="76"/>
        <v>#REF!</v>
      </c>
      <c r="AB499" s="20" t="str">
        <f t="shared" si="77"/>
        <v xml:space="preserve">   European Goshawk*</v>
      </c>
      <c r="AC499" s="2" t="e">
        <f t="array" ref="AC499">IF(K499="3_art",IF(AB499=_xludf.XLOOKUP(W499,#REF!,#REF!),"",_xludf.XLOOKUP(W499,#REF!,#REF!)),IF(K499="2_familj",IF(AB499=_xludf.XLOOKUP(W499,#REF!,#REF!),"",_xludf.XLOOKUP(W499,#REF!,#REF!)),""))</f>
        <v>#REF!</v>
      </c>
    </row>
    <row r="500" spans="1:29" ht="13.5" customHeight="1">
      <c r="A500" s="37"/>
      <c r="B500" s="38" t="s">
        <v>36</v>
      </c>
      <c r="C500" s="38" t="s">
        <v>55</v>
      </c>
      <c r="D500" s="48"/>
      <c r="E500" s="68" t="s">
        <v>1683</v>
      </c>
      <c r="F500" s="41" t="s">
        <v>1684</v>
      </c>
      <c r="G500" s="41" t="s">
        <v>1685</v>
      </c>
      <c r="H500" s="49"/>
      <c r="K500" s="29" t="e">
        <f t="shared" si="90"/>
        <v>#REF!</v>
      </c>
      <c r="L500" s="30">
        <v>1</v>
      </c>
      <c r="M500" s="19" t="e">
        <f>IF(K500="1_ordning",M501+1,M501)</f>
        <v>#REF!</v>
      </c>
      <c r="N500" s="29">
        <v>18</v>
      </c>
      <c r="O500" s="19" t="e">
        <f t="shared" si="91"/>
        <v>#REF!</v>
      </c>
      <c r="P500" s="30">
        <v>34</v>
      </c>
      <c r="Q500" s="19" t="str">
        <f>IF(LEN(E500)-LEN(SUBSTITUTE(E500," ",""))=1,LEFT(E500,FIND(" ",E500)-1),Q501)</f>
        <v>Circus</v>
      </c>
      <c r="R500" s="19" t="e">
        <f>IF(Q500&lt;&gt;Q501,R501+1,R501)</f>
        <v>#REF!</v>
      </c>
      <c r="S500" s="30">
        <v>144</v>
      </c>
      <c r="T500" s="19" t="str">
        <f t="shared" si="73"/>
        <v>Circus macrourus</v>
      </c>
      <c r="U500" s="29" t="s">
        <v>1683</v>
      </c>
      <c r="V500" s="19" t="e">
        <f t="array" aca="1" ref="V500" ca="1">_xludf.XLOOKUP(U500,#REF!,#REF!)</f>
        <v>#NAME?</v>
      </c>
      <c r="W500" s="29">
        <v>8428</v>
      </c>
      <c r="X500" s="3" t="str">
        <f t="shared" si="92"/>
        <v/>
      </c>
      <c r="Y500" s="2" t="e">
        <f t="shared" si="74"/>
        <v>#REF!</v>
      </c>
      <c r="Z500" s="2" t="e">
        <f t="shared" si="75"/>
        <v>#REF!</v>
      </c>
      <c r="AA500" s="2" t="e">
        <f t="shared" si="76"/>
        <v>#REF!</v>
      </c>
      <c r="AB500" s="20" t="str">
        <f t="shared" si="77"/>
        <v>Pallid Harrier</v>
      </c>
      <c r="AC500" s="2" t="e">
        <f t="array" ref="AC500">IF(K500="3_art",IF(AB500=_xludf.XLOOKUP(W500,#REF!,#REF!),"",_xludf.XLOOKUP(W500,#REF!,#REF!)),IF(K500="2_familj",IF(AB500=_xludf.XLOOKUP(W500,#REF!,#REF!),"",_xludf.XLOOKUP(W500,#REF!,#REF!)),""))</f>
        <v>#REF!</v>
      </c>
    </row>
    <row r="501" spans="1:29" ht="13.5" customHeight="1">
      <c r="A501" s="37"/>
      <c r="B501" s="38" t="s">
        <v>36</v>
      </c>
      <c r="C501" s="38" t="s">
        <v>37</v>
      </c>
      <c r="D501" s="48"/>
      <c r="E501" s="68" t="s">
        <v>1686</v>
      </c>
      <c r="F501" s="41" t="s">
        <v>1687</v>
      </c>
      <c r="G501" s="41" t="s">
        <v>1688</v>
      </c>
      <c r="H501" s="49"/>
      <c r="K501" s="29" t="e">
        <f t="shared" si="90"/>
        <v>#REF!</v>
      </c>
      <c r="L501" s="30">
        <v>1</v>
      </c>
      <c r="M501" s="19" t="e">
        <f>IF(K501="1_ordning",M504+1,M504)</f>
        <v>#REF!</v>
      </c>
      <c r="N501" s="29">
        <v>18</v>
      </c>
      <c r="O501" s="19" t="e">
        <f t="shared" si="91"/>
        <v>#REF!</v>
      </c>
      <c r="P501" s="30">
        <v>34</v>
      </c>
      <c r="Q501" s="19" t="str">
        <f>IF(LEN(E501)-LEN(SUBSTITUTE(E501," ",""))=1,LEFT(E501,FIND(" ",E501)-1),Q504)</f>
        <v>Circus</v>
      </c>
      <c r="R501" s="19" t="e">
        <f>IF(Q501&lt;&gt;Q504,R504+1,R504)</f>
        <v>#REF!</v>
      </c>
      <c r="S501" s="30">
        <v>144</v>
      </c>
      <c r="T501" s="19" t="str">
        <f t="shared" si="73"/>
        <v>Circus cyaneus</v>
      </c>
      <c r="U501" s="29" t="s">
        <v>1686</v>
      </c>
      <c r="V501" s="19" t="e">
        <f t="array" aca="1" ref="V501" ca="1">_xludf.XLOOKUP(U501,#REF!,#REF!)</f>
        <v>#NAME?</v>
      </c>
      <c r="W501" s="29">
        <v>8430</v>
      </c>
      <c r="X501" s="3" t="str">
        <f t="shared" si="92"/>
        <v/>
      </c>
      <c r="Y501" s="2" t="e">
        <f t="shared" si="74"/>
        <v>#REF!</v>
      </c>
      <c r="Z501" s="2" t="e">
        <f t="shared" si="75"/>
        <v>#REF!</v>
      </c>
      <c r="AA501" s="2" t="e">
        <f t="shared" si="76"/>
        <v>#REF!</v>
      </c>
      <c r="AB501" s="20" t="str">
        <f t="shared" si="77"/>
        <v>Hen Harrier</v>
      </c>
      <c r="AC501" s="2" t="e">
        <f t="array" ref="AC501">IF(K501="3_art",IF(AB501=_xludf.XLOOKUP(W501,#REF!,#REF!),"",_xludf.XLOOKUP(W501,#REF!,#REF!)),IF(K501="2_familj",IF(AB501=_xludf.XLOOKUP(W501,#REF!,#REF!),"",_xludf.XLOOKUP(W501,#REF!,#REF!)),""))</f>
        <v>#REF!</v>
      </c>
    </row>
    <row r="502" spans="1:29" ht="13.5" customHeight="1">
      <c r="A502" s="37"/>
      <c r="B502" s="38" t="s">
        <v>36</v>
      </c>
      <c r="C502" s="38" t="s">
        <v>37</v>
      </c>
      <c r="D502" s="48"/>
      <c r="E502" s="68" t="s">
        <v>1689</v>
      </c>
      <c r="F502" s="41" t="s">
        <v>1690</v>
      </c>
      <c r="G502" s="41" t="s">
        <v>1691</v>
      </c>
      <c r="H502" s="49"/>
      <c r="K502" s="29" t="e">
        <f t="shared" si="90"/>
        <v>#REF!</v>
      </c>
      <c r="L502" s="30">
        <v>1</v>
      </c>
      <c r="M502" s="19" t="e">
        <f>IF(K502="1_ordning",M500+1,M500)</f>
        <v>#REF!</v>
      </c>
      <c r="N502" s="29">
        <v>18</v>
      </c>
      <c r="O502" s="19" t="e">
        <f t="shared" si="91"/>
        <v>#REF!</v>
      </c>
      <c r="P502" s="30">
        <v>34</v>
      </c>
      <c r="Q502" s="19" t="str">
        <f>IF(LEN(E502)-LEN(SUBSTITUTE(E502," ",""))=1,LEFT(E502,FIND(" ",E502)-1),Q500)</f>
        <v>Circus</v>
      </c>
      <c r="R502" s="19" t="e">
        <f>IF(Q502&lt;&gt;Q500,R500+1,R500)</f>
        <v>#REF!</v>
      </c>
      <c r="S502" s="30">
        <v>144</v>
      </c>
      <c r="T502" s="19" t="str">
        <f t="shared" si="73"/>
        <v>Circus pygargus</v>
      </c>
      <c r="U502" s="29" t="s">
        <v>1689</v>
      </c>
      <c r="V502" s="19" t="e">
        <f t="array" aca="1" ref="V502" ca="1">_xludf.XLOOKUP(U502,#REF!,#REF!)</f>
        <v>#NAME?</v>
      </c>
      <c r="W502" s="29">
        <v>8434</v>
      </c>
      <c r="X502" s="3" t="str">
        <f t="shared" si="92"/>
        <v/>
      </c>
      <c r="Y502" s="2" t="e">
        <f t="shared" si="74"/>
        <v>#REF!</v>
      </c>
      <c r="Z502" s="2" t="e">
        <f t="shared" si="75"/>
        <v>#REF!</v>
      </c>
      <c r="AA502" s="2" t="e">
        <f t="shared" si="76"/>
        <v>#REF!</v>
      </c>
      <c r="AB502" s="20" t="str">
        <f t="shared" si="77"/>
        <v>Montagu’s Harrier</v>
      </c>
      <c r="AC502" s="2" t="e">
        <f t="array" ref="AC502">IF(K502="3_art",IF(AB502=_xludf.XLOOKUP(W502,#REF!,#REF!),"",_xludf.XLOOKUP(W502,#REF!,#REF!)),IF(K502="2_familj",IF(AB502=_xludf.XLOOKUP(W502,#REF!,#REF!),"",_xludf.XLOOKUP(W502,#REF!,#REF!)),""))</f>
        <v>#REF!</v>
      </c>
    </row>
    <row r="503" spans="1:29" ht="13.5" customHeight="1">
      <c r="A503" s="37"/>
      <c r="B503" s="37"/>
      <c r="C503" s="37"/>
      <c r="D503" s="48"/>
      <c r="E503" s="68" t="s">
        <v>1692</v>
      </c>
      <c r="F503" s="41" t="s">
        <v>1693</v>
      </c>
      <c r="G503" s="41" t="s">
        <v>1694</v>
      </c>
      <c r="H503" s="49"/>
      <c r="K503" s="29" t="e">
        <f t="shared" si="90"/>
        <v>#REF!</v>
      </c>
      <c r="L503" s="30">
        <v>1</v>
      </c>
      <c r="M503" s="19" t="e">
        <f>IF(K503="1_ordning",M499+1,M499)</f>
        <v>#REF!</v>
      </c>
      <c r="N503" s="29">
        <v>18</v>
      </c>
      <c r="O503" s="19" t="e">
        <f t="shared" si="91"/>
        <v>#REF!</v>
      </c>
      <c r="P503" s="30">
        <v>34</v>
      </c>
      <c r="Q503" s="19" t="str">
        <f>IF(LEN(E503)-LEN(SUBSTITUTE(E503," ",""))=1,LEFT(E503,FIND(" ",E503)-1),Q499)</f>
        <v>Circus</v>
      </c>
      <c r="R503" s="19" t="e">
        <f>IF(Q503&lt;&gt;Q499,R499+1,R499)</f>
        <v>#REF!</v>
      </c>
      <c r="S503" s="30">
        <v>144</v>
      </c>
      <c r="T503" s="19" t="str">
        <f t="shared" si="73"/>
        <v>Circus aeruginosus</v>
      </c>
      <c r="U503" s="29" t="s">
        <v>1692</v>
      </c>
      <c r="V503" s="19" t="e">
        <f t="array" aca="1" ref="V503" ca="1">_xludf.XLOOKUP(U503,#REF!,#REF!)</f>
        <v>#NAME?</v>
      </c>
      <c r="W503" s="29">
        <v>8437</v>
      </c>
      <c r="X503" s="3" t="str">
        <f t="shared" si="92"/>
        <v/>
      </c>
      <c r="Y503" s="2" t="e">
        <f t="shared" si="74"/>
        <v>#REF!</v>
      </c>
      <c r="Z503" s="2" t="e">
        <f t="shared" si="75"/>
        <v>#REF!</v>
      </c>
      <c r="AA503" s="2" t="e">
        <f t="shared" si="76"/>
        <v>#REF!</v>
      </c>
      <c r="AB503" s="20" t="str">
        <f t="shared" si="77"/>
        <v>Western Marsh Harrier</v>
      </c>
      <c r="AC503" s="2" t="e">
        <f t="array" ref="AC503">IF(K503="3_art",IF(AB503=_xludf.XLOOKUP(W503,#REF!,#REF!),"",_xludf.XLOOKUP(W503,#REF!,#REF!)),IF(K503="2_familj",IF(AB503=_xludf.XLOOKUP(W503,#REF!,#REF!),"",_xludf.XLOOKUP(W503,#REF!,#REF!)),""))</f>
        <v>#REF!</v>
      </c>
    </row>
    <row r="504" spans="1:29" ht="13.5" customHeight="1">
      <c r="A504" s="37"/>
      <c r="B504" s="38" t="s">
        <v>36</v>
      </c>
      <c r="C504" s="38" t="s">
        <v>37</v>
      </c>
      <c r="D504" s="51"/>
      <c r="E504" s="65" t="s">
        <v>1695</v>
      </c>
      <c r="F504" s="45" t="s">
        <v>1696</v>
      </c>
      <c r="G504" s="45" t="s">
        <v>1697</v>
      </c>
      <c r="H504" s="49"/>
      <c r="K504" s="29" t="e">
        <f t="shared" si="90"/>
        <v>#REF!</v>
      </c>
      <c r="L504" s="30">
        <v>1</v>
      </c>
      <c r="M504" s="19" t="e">
        <f>IF(K504="1_ordning",M503+1,M503)</f>
        <v>#REF!</v>
      </c>
      <c r="N504" s="29">
        <v>18</v>
      </c>
      <c r="O504" s="19" t="e">
        <f t="shared" si="91"/>
        <v>#REF!</v>
      </c>
      <c r="P504" s="30">
        <v>34</v>
      </c>
      <c r="Q504" s="19" t="str">
        <f>IF(LEN(E504)-LEN(SUBSTITUTE(E504," ",""))=1,LEFT(E504,FIND(" ",E504)-1),Q503)</f>
        <v>Circus</v>
      </c>
      <c r="R504" s="19" t="e">
        <f>IF(Q504&lt;&gt;Q503,R503+1,R503)</f>
        <v>#REF!</v>
      </c>
      <c r="S504" s="30">
        <v>144</v>
      </c>
      <c r="T504" s="19" t="str">
        <f t="shared" si="73"/>
        <v>Circus aeruginosus aeruginosus</v>
      </c>
      <c r="U504" s="29" t="s">
        <v>1698</v>
      </c>
      <c r="V504" s="19" t="e">
        <f t="array" aca="1" ref="V504" ca="1">_xludf.XLOOKUP(U504,#REF!,#REF!)</f>
        <v>#NAME?</v>
      </c>
      <c r="W504" s="29">
        <v>8438</v>
      </c>
      <c r="X504" s="3" t="str">
        <f t="shared" si="92"/>
        <v/>
      </c>
      <c r="Y504" s="2" t="e">
        <f t="shared" si="74"/>
        <v>#REF!</v>
      </c>
      <c r="Z504" s="2" t="e">
        <f t="shared" si="75"/>
        <v>#REF!</v>
      </c>
      <c r="AA504" s="2" t="e">
        <f t="shared" si="76"/>
        <v>#REF!</v>
      </c>
      <c r="AB504" s="20" t="str">
        <f t="shared" si="77"/>
        <v xml:space="preserve">   Eurasian Marsh Harrier*</v>
      </c>
      <c r="AC504" s="2" t="e">
        <f t="array" ref="AC504">IF(K504="3_art",IF(AB504=_xludf.XLOOKUP(W504,#REF!,#REF!),"",_xludf.XLOOKUP(W504,#REF!,#REF!)),IF(K504="2_familj",IF(AB504=_xludf.XLOOKUP(W504,#REF!,#REF!),"",_xludf.XLOOKUP(W504,#REF!,#REF!)),""))</f>
        <v>#REF!</v>
      </c>
    </row>
    <row r="505" spans="1:29" ht="13.5" customHeight="1">
      <c r="A505" s="37"/>
      <c r="B505" s="37"/>
      <c r="C505" s="37"/>
      <c r="D505" s="48"/>
      <c r="E505" s="68" t="s">
        <v>1699</v>
      </c>
      <c r="F505" s="41" t="s">
        <v>1700</v>
      </c>
      <c r="G505" s="41" t="s">
        <v>1701</v>
      </c>
      <c r="H505" s="49"/>
      <c r="K505" s="29" t="e">
        <f t="shared" si="90"/>
        <v>#REF!</v>
      </c>
      <c r="L505" s="30">
        <v>1</v>
      </c>
      <c r="M505" s="19" t="e">
        <f>IF(K505="1_ordning",M502+1,M502)</f>
        <v>#REF!</v>
      </c>
      <c r="N505" s="29">
        <v>18</v>
      </c>
      <c r="O505" s="19" t="e">
        <f t="shared" si="91"/>
        <v>#REF!</v>
      </c>
      <c r="P505" s="30">
        <v>34</v>
      </c>
      <c r="Q505" s="19" t="str">
        <f>IF(LEN(E505)-LEN(SUBSTITUTE(E505," ",""))=1,LEFT(E505,FIND(" ",E505)-1),Q502)</f>
        <v>Milvus</v>
      </c>
      <c r="R505" s="19" t="e">
        <f>IF(Q505&lt;&gt;Q502,R502+1,R502)</f>
        <v>#REF!</v>
      </c>
      <c r="S505" s="30">
        <v>145</v>
      </c>
      <c r="T505" s="19" t="str">
        <f t="shared" si="73"/>
        <v>Milvus milvus</v>
      </c>
      <c r="U505" s="29" t="s">
        <v>1699</v>
      </c>
      <c r="V505" s="19" t="e">
        <f t="array" aca="1" ref="V505" ca="1">_xludf.XLOOKUP(U505,#REF!,#REF!)</f>
        <v>#NAME?</v>
      </c>
      <c r="W505" s="29">
        <v>8463</v>
      </c>
      <c r="X505" s="3" t="str">
        <f t="shared" si="92"/>
        <v/>
      </c>
      <c r="Y505" s="2" t="e">
        <f t="shared" si="74"/>
        <v>#REF!</v>
      </c>
      <c r="Z505" s="2" t="e">
        <f t="shared" si="75"/>
        <v>#REF!</v>
      </c>
      <c r="AA505" s="2" t="e">
        <f t="shared" si="76"/>
        <v>#REF!</v>
      </c>
      <c r="AB505" s="20" t="str">
        <f t="shared" si="77"/>
        <v>Red Kite</v>
      </c>
      <c r="AC505" s="2" t="e">
        <f t="array" ref="AC505">IF(K505="3_art",IF(AB505=_xludf.XLOOKUP(W505,#REF!,#REF!),"",_xludf.XLOOKUP(W505,#REF!,#REF!)),IF(K505="2_familj",IF(AB505=_xludf.XLOOKUP(W505,#REF!,#REF!),"",_xludf.XLOOKUP(W505,#REF!,#REF!)),""))</f>
        <v>#REF!</v>
      </c>
    </row>
    <row r="506" spans="1:29" ht="13.5" customHeight="1">
      <c r="A506" s="37"/>
      <c r="B506" s="38" t="s">
        <v>36</v>
      </c>
      <c r="C506" s="38" t="s">
        <v>37</v>
      </c>
      <c r="D506" s="51"/>
      <c r="E506" s="65" t="s">
        <v>1702</v>
      </c>
      <c r="F506" s="45" t="s">
        <v>1703</v>
      </c>
      <c r="G506" s="45" t="s">
        <v>1704</v>
      </c>
      <c r="H506" s="49"/>
      <c r="K506" s="29" t="e">
        <f t="shared" si="90"/>
        <v>#REF!</v>
      </c>
      <c r="L506" s="30">
        <v>1</v>
      </c>
      <c r="M506" s="19" t="e">
        <f t="shared" ref="M506:M525" si="117">IF(K506="1_ordning",M505+1,M505)</f>
        <v>#REF!</v>
      </c>
      <c r="N506" s="29">
        <v>18</v>
      </c>
      <c r="O506" s="19" t="e">
        <f t="shared" si="91"/>
        <v>#REF!</v>
      </c>
      <c r="P506" s="30">
        <v>34</v>
      </c>
      <c r="Q506" s="19" t="str">
        <f t="shared" ref="Q506:Q525" si="118">IF(LEN(E506)-LEN(SUBSTITUTE(E506," ",""))=1,LEFT(E506,FIND(" ",E506)-1),Q505)</f>
        <v>Milvus</v>
      </c>
      <c r="R506" s="19" t="e">
        <f t="shared" ref="R506:R525" si="119">IF(Q506&lt;&gt;Q505,R505+1,R505)</f>
        <v>#REF!</v>
      </c>
      <c r="S506" s="30">
        <v>145</v>
      </c>
      <c r="T506" s="19" t="str">
        <f t="shared" si="73"/>
        <v>Milvus milvus milvus</v>
      </c>
      <c r="U506" s="29" t="s">
        <v>1705</v>
      </c>
      <c r="V506" s="19" t="e">
        <f t="array" aca="1" ref="V506" ca="1">_xludf.XLOOKUP(U506,#REF!,#REF!)</f>
        <v>#NAME?</v>
      </c>
      <c r="W506" s="29">
        <v>8464</v>
      </c>
      <c r="X506" s="3" t="str">
        <f t="shared" si="92"/>
        <v/>
      </c>
      <c r="Y506" s="2" t="e">
        <f t="shared" si="74"/>
        <v>#REF!</v>
      </c>
      <c r="Z506" s="2" t="e">
        <f t="shared" si="75"/>
        <v>#REF!</v>
      </c>
      <c r="AA506" s="2" t="e">
        <f t="shared" si="76"/>
        <v>#REF!</v>
      </c>
      <c r="AB506" s="20" t="str">
        <f t="shared" si="77"/>
        <v xml:space="preserve">   Common Red Kite*</v>
      </c>
      <c r="AC506" s="2" t="e">
        <f t="array" ref="AC506">IF(K506="3_art",IF(AB506=_xludf.XLOOKUP(W506,#REF!,#REF!),"",_xludf.XLOOKUP(W506,#REF!,#REF!)),IF(K506="2_familj",IF(AB506=_xludf.XLOOKUP(W506,#REF!,#REF!),"",_xludf.XLOOKUP(W506,#REF!,#REF!)),""))</f>
        <v>#REF!</v>
      </c>
    </row>
    <row r="507" spans="1:29" ht="13.5" customHeight="1">
      <c r="A507" s="37"/>
      <c r="B507" s="37"/>
      <c r="C507" s="37"/>
      <c r="D507" s="48"/>
      <c r="E507" s="68" t="s">
        <v>1706</v>
      </c>
      <c r="F507" s="41" t="s">
        <v>1707</v>
      </c>
      <c r="G507" s="41" t="s">
        <v>1708</v>
      </c>
      <c r="H507" s="50"/>
      <c r="K507" s="29" t="e">
        <f t="shared" si="90"/>
        <v>#REF!</v>
      </c>
      <c r="L507" s="30">
        <v>1</v>
      </c>
      <c r="M507" s="19" t="e">
        <f t="shared" si="117"/>
        <v>#REF!</v>
      </c>
      <c r="N507" s="29">
        <v>18</v>
      </c>
      <c r="O507" s="19" t="e">
        <f t="shared" si="91"/>
        <v>#REF!</v>
      </c>
      <c r="P507" s="30">
        <v>34</v>
      </c>
      <c r="Q507" s="19" t="str">
        <f t="shared" si="118"/>
        <v>Milvus</v>
      </c>
      <c r="R507" s="19" t="e">
        <f t="shared" si="119"/>
        <v>#REF!</v>
      </c>
      <c r="S507" s="30">
        <v>145</v>
      </c>
      <c r="T507" s="19" t="str">
        <f t="shared" si="73"/>
        <v>Milvus migrans</v>
      </c>
      <c r="U507" s="29" t="s">
        <v>1706</v>
      </c>
      <c r="V507" s="19" t="e">
        <f t="array" aca="1" ref="V507" ca="1">_xludf.XLOOKUP(U507,#REF!,#REF!)</f>
        <v>#NAME?</v>
      </c>
      <c r="W507" s="29">
        <v>8466</v>
      </c>
      <c r="X507" s="3" t="str">
        <f t="shared" si="92"/>
        <v/>
      </c>
      <c r="Y507" s="2" t="e">
        <f t="shared" si="74"/>
        <v>#REF!</v>
      </c>
      <c r="Z507" s="2" t="e">
        <f t="shared" si="75"/>
        <v>#REF!</v>
      </c>
      <c r="AA507" s="2" t="e">
        <f t="shared" si="76"/>
        <v>#REF!</v>
      </c>
      <c r="AB507" s="20" t="str">
        <f t="shared" si="77"/>
        <v>Black Kite</v>
      </c>
      <c r="AC507" s="2" t="e">
        <f t="array" ref="AC507">IF(K507="3_art",IF(AB507=_xludf.XLOOKUP(W507,#REF!,#REF!),"",_xludf.XLOOKUP(W507,#REF!,#REF!)),IF(K507="2_familj",IF(AB507=_xludf.XLOOKUP(W507,#REF!,#REF!),"",_xludf.XLOOKUP(W507,#REF!,#REF!)),""))</f>
        <v>#REF!</v>
      </c>
    </row>
    <row r="508" spans="1:29" ht="13.5" customHeight="1">
      <c r="A508" s="37"/>
      <c r="B508" s="38" t="s">
        <v>36</v>
      </c>
      <c r="C508" s="61" t="s">
        <v>37</v>
      </c>
      <c r="D508" s="51"/>
      <c r="E508" s="65" t="s">
        <v>1709</v>
      </c>
      <c r="F508" s="45" t="s">
        <v>1710</v>
      </c>
      <c r="G508" s="45" t="s">
        <v>1711</v>
      </c>
      <c r="H508" s="49"/>
      <c r="K508" s="29" t="e">
        <f t="shared" si="90"/>
        <v>#REF!</v>
      </c>
      <c r="L508" s="30">
        <v>1</v>
      </c>
      <c r="M508" s="19" t="e">
        <f t="shared" si="117"/>
        <v>#REF!</v>
      </c>
      <c r="N508" s="29">
        <v>18</v>
      </c>
      <c r="O508" s="19" t="e">
        <f t="shared" si="91"/>
        <v>#REF!</v>
      </c>
      <c r="P508" s="30">
        <v>34</v>
      </c>
      <c r="Q508" s="19" t="str">
        <f t="shared" si="118"/>
        <v>Milvus</v>
      </c>
      <c r="R508" s="19" t="e">
        <f t="shared" si="119"/>
        <v>#REF!</v>
      </c>
      <c r="S508" s="30">
        <v>145</v>
      </c>
      <c r="T508" s="19" t="str">
        <f t="shared" si="73"/>
        <v>Milvus migrans migrans</v>
      </c>
      <c r="U508" s="29" t="s">
        <v>1712</v>
      </c>
      <c r="V508" s="19" t="e">
        <f t="array" aca="1" ref="V508" ca="1">_xludf.XLOOKUP(U508,#REF!,#REF!)</f>
        <v>#NAME?</v>
      </c>
      <c r="W508" s="29">
        <v>8467</v>
      </c>
      <c r="X508" s="3" t="str">
        <f t="shared" si="92"/>
        <v/>
      </c>
      <c r="Y508" s="2" t="e">
        <f t="shared" si="74"/>
        <v>#REF!</v>
      </c>
      <c r="Z508" s="2" t="e">
        <f t="shared" si="75"/>
        <v>#REF!</v>
      </c>
      <c r="AA508" s="2" t="e">
        <f t="shared" si="76"/>
        <v>#REF!</v>
      </c>
      <c r="AB508" s="20" t="str">
        <f t="shared" si="77"/>
        <v xml:space="preserve">   Western Black Kite*</v>
      </c>
      <c r="AC508" s="2" t="e">
        <f t="array" ref="AC508">IF(K508="3_art",IF(AB508=_xludf.XLOOKUP(W508,#REF!,#REF!),"",_xludf.XLOOKUP(W508,#REF!,#REF!)),IF(K508="2_familj",IF(AB508=_xludf.XLOOKUP(W508,#REF!,#REF!),"",_xludf.XLOOKUP(W508,#REF!,#REF!)),""))</f>
        <v>#REF!</v>
      </c>
    </row>
    <row r="509" spans="1:29" ht="13.5" customHeight="1">
      <c r="A509" s="37"/>
      <c r="B509" s="38"/>
      <c r="C509" s="38"/>
      <c r="D509" s="48"/>
      <c r="E509" s="40" t="s">
        <v>1713</v>
      </c>
      <c r="F509" s="41" t="s">
        <v>1714</v>
      </c>
      <c r="G509" s="41" t="s">
        <v>1715</v>
      </c>
      <c r="H509" s="49"/>
      <c r="K509" s="29" t="e">
        <f t="shared" si="90"/>
        <v>#REF!</v>
      </c>
      <c r="L509" s="30">
        <v>1</v>
      </c>
      <c r="M509" s="19" t="e">
        <f t="shared" si="117"/>
        <v>#REF!</v>
      </c>
      <c r="N509" s="29">
        <v>18</v>
      </c>
      <c r="O509" s="19" t="e">
        <f t="shared" si="91"/>
        <v>#REF!</v>
      </c>
      <c r="P509" s="30">
        <v>34</v>
      </c>
      <c r="Q509" s="19" t="str">
        <f t="shared" si="118"/>
        <v>Haliaeetus</v>
      </c>
      <c r="R509" s="19" t="e">
        <f t="shared" si="119"/>
        <v>#REF!</v>
      </c>
      <c r="S509" s="30">
        <v>146</v>
      </c>
      <c r="T509" s="19" t="str">
        <f t="shared" si="73"/>
        <v>Haliaeetus albicilla</v>
      </c>
      <c r="U509" s="29" t="s">
        <v>1713</v>
      </c>
      <c r="V509" s="19" t="e">
        <f t="array" aca="1" ref="V509" ca="1">_xludf.XLOOKUP(U509,#REF!,#REF!)</f>
        <v>#NAME?</v>
      </c>
      <c r="W509" s="29">
        <v>8477</v>
      </c>
      <c r="X509" s="3" t="str">
        <f t="shared" si="92"/>
        <v/>
      </c>
      <c r="Y509" s="2" t="e">
        <f t="shared" si="74"/>
        <v>#REF!</v>
      </c>
      <c r="Z509" s="2" t="e">
        <f t="shared" si="75"/>
        <v>#REF!</v>
      </c>
      <c r="AA509" s="2" t="e">
        <f t="shared" si="76"/>
        <v>#REF!</v>
      </c>
      <c r="AB509" s="20" t="str">
        <f t="shared" si="77"/>
        <v>White-tailed Eagle</v>
      </c>
      <c r="AC509" s="2" t="e">
        <f t="array" ref="AC509">IF(K509="3_art",IF(AB509=_xludf.XLOOKUP(W509,#REF!,#REF!),"",_xludf.XLOOKUP(W509,#REF!,#REF!)),IF(K509="2_familj",IF(AB509=_xludf.XLOOKUP(W509,#REF!,#REF!),"",_xludf.XLOOKUP(W509,#REF!,#REF!)),""))</f>
        <v>#REF!</v>
      </c>
    </row>
    <row r="510" spans="1:29" ht="13.5" customHeight="1">
      <c r="A510" s="37"/>
      <c r="B510" s="38" t="s">
        <v>36</v>
      </c>
      <c r="C510" s="38" t="s">
        <v>37</v>
      </c>
      <c r="D510" s="51"/>
      <c r="E510" s="44" t="s">
        <v>1716</v>
      </c>
      <c r="F510" s="70" t="s">
        <v>1717</v>
      </c>
      <c r="G510" s="70" t="s">
        <v>1718</v>
      </c>
      <c r="H510" s="50"/>
      <c r="K510" s="29" t="e">
        <f t="shared" si="90"/>
        <v>#REF!</v>
      </c>
      <c r="L510" s="30">
        <v>1</v>
      </c>
      <c r="M510" s="19" t="e">
        <f t="shared" si="117"/>
        <v>#REF!</v>
      </c>
      <c r="N510" s="29">
        <v>18</v>
      </c>
      <c r="O510" s="19" t="e">
        <f t="shared" si="91"/>
        <v>#REF!</v>
      </c>
      <c r="P510" s="30">
        <v>34</v>
      </c>
      <c r="Q510" s="19" t="str">
        <f t="shared" si="118"/>
        <v>Haliaeetus</v>
      </c>
      <c r="R510" s="19" t="e">
        <f t="shared" si="119"/>
        <v>#REF!</v>
      </c>
      <c r="S510" s="30">
        <v>146</v>
      </c>
      <c r="T510" s="19" t="str">
        <f t="shared" si="73"/>
        <v>Haliaeetus albicilla albicilla</v>
      </c>
      <c r="U510" s="29" t="s">
        <v>1719</v>
      </c>
      <c r="V510" s="19" t="e">
        <f t="array" aca="1" ref="V510" ca="1">_xludf.XLOOKUP(U510,#REF!,#REF!)</f>
        <v>#NAME?</v>
      </c>
      <c r="W510" s="29">
        <v>8478</v>
      </c>
      <c r="X510" s="3" t="str">
        <f t="shared" si="92"/>
        <v/>
      </c>
      <c r="Y510" s="2" t="e">
        <f t="shared" si="74"/>
        <v>#REF!</v>
      </c>
      <c r="Z510" s="2" t="e">
        <f t="shared" si="75"/>
        <v>#REF!</v>
      </c>
      <c r="AA510" s="2" t="e">
        <f t="shared" si="76"/>
        <v>#REF!</v>
      </c>
      <c r="AB510" s="20" t="str">
        <f t="shared" si="77"/>
        <v xml:space="preserve">   Common White-tailed Eagle*</v>
      </c>
      <c r="AC510" s="2" t="e">
        <f t="array" ref="AC510">IF(K510="3_art",IF(AB510=_xludf.XLOOKUP(W510,#REF!,#REF!),"",_xludf.XLOOKUP(W510,#REF!,#REF!)),IF(K510="2_familj",IF(AB510=_xludf.XLOOKUP(W510,#REF!,#REF!),"",_xludf.XLOOKUP(W510,#REF!,#REF!)),""))</f>
        <v>#REF!</v>
      </c>
    </row>
    <row r="511" spans="1:29" ht="13.5" customHeight="1">
      <c r="A511" s="37"/>
      <c r="B511" s="37"/>
      <c r="C511" s="37"/>
      <c r="D511" s="48"/>
      <c r="E511" s="68" t="s">
        <v>1720</v>
      </c>
      <c r="F511" s="41" t="s">
        <v>1721</v>
      </c>
      <c r="G511" s="41" t="s">
        <v>1722</v>
      </c>
      <c r="H511" s="49"/>
      <c r="K511" s="29" t="e">
        <f t="shared" si="90"/>
        <v>#REF!</v>
      </c>
      <c r="L511" s="30">
        <v>1</v>
      </c>
      <c r="M511" s="19" t="e">
        <f t="shared" si="117"/>
        <v>#REF!</v>
      </c>
      <c r="N511" s="29">
        <v>18</v>
      </c>
      <c r="O511" s="19" t="e">
        <f t="shared" si="91"/>
        <v>#REF!</v>
      </c>
      <c r="P511" s="30">
        <v>34</v>
      </c>
      <c r="Q511" s="19" t="str">
        <f t="shared" si="118"/>
        <v>Buteo</v>
      </c>
      <c r="R511" s="19" t="e">
        <f t="shared" si="119"/>
        <v>#REF!</v>
      </c>
      <c r="S511" s="30">
        <v>147</v>
      </c>
      <c r="T511" s="19" t="str">
        <f t="shared" si="73"/>
        <v>Buteo lagopus</v>
      </c>
      <c r="U511" s="29" t="s">
        <v>1720</v>
      </c>
      <c r="V511" s="19" t="e">
        <f t="array" aca="1" ref="V511" ca="1">_xludf.XLOOKUP(U511,#REF!,#REF!)</f>
        <v>#NAME?</v>
      </c>
      <c r="W511" s="29">
        <v>8632</v>
      </c>
      <c r="X511" s="3" t="str">
        <f t="shared" si="92"/>
        <v/>
      </c>
      <c r="Y511" s="2" t="e">
        <f t="shared" si="74"/>
        <v>#REF!</v>
      </c>
      <c r="Z511" s="2" t="e">
        <f t="shared" si="75"/>
        <v>#REF!</v>
      </c>
      <c r="AA511" s="2" t="e">
        <f t="shared" si="76"/>
        <v>#REF!</v>
      </c>
      <c r="AB511" s="20" t="str">
        <f t="shared" si="77"/>
        <v>Rough-legged Buzzard</v>
      </c>
      <c r="AC511" s="2" t="e">
        <f t="array" ref="AC511">IF(K511="3_art",IF(AB511=_xludf.XLOOKUP(W511,#REF!,#REF!),"",_xludf.XLOOKUP(W511,#REF!,#REF!)),IF(K511="2_familj",IF(AB511=_xludf.XLOOKUP(W511,#REF!,#REF!),"",_xludf.XLOOKUP(W511,#REF!,#REF!)),""))</f>
        <v>#REF!</v>
      </c>
    </row>
    <row r="512" spans="1:29" ht="13.5" customHeight="1">
      <c r="A512" s="37"/>
      <c r="B512" s="38" t="s">
        <v>36</v>
      </c>
      <c r="C512" s="38" t="s">
        <v>37</v>
      </c>
      <c r="D512" s="51"/>
      <c r="E512" s="65" t="s">
        <v>1723</v>
      </c>
      <c r="F512" s="45" t="s">
        <v>1724</v>
      </c>
      <c r="G512" s="45" t="s">
        <v>1725</v>
      </c>
      <c r="H512" s="49"/>
      <c r="K512" s="29" t="e">
        <f t="shared" si="90"/>
        <v>#REF!</v>
      </c>
      <c r="L512" s="30">
        <v>1</v>
      </c>
      <c r="M512" s="19" t="e">
        <f t="shared" si="117"/>
        <v>#REF!</v>
      </c>
      <c r="N512" s="29">
        <v>18</v>
      </c>
      <c r="O512" s="19" t="e">
        <f t="shared" si="91"/>
        <v>#REF!</v>
      </c>
      <c r="P512" s="30">
        <v>34</v>
      </c>
      <c r="Q512" s="19" t="str">
        <f t="shared" si="118"/>
        <v>Buteo</v>
      </c>
      <c r="R512" s="19" t="e">
        <f t="shared" si="119"/>
        <v>#REF!</v>
      </c>
      <c r="S512" s="30">
        <v>147</v>
      </c>
      <c r="T512" s="19" t="str">
        <f t="shared" si="73"/>
        <v>Buteo lagopus lagopus</v>
      </c>
      <c r="U512" s="29" t="s">
        <v>1726</v>
      </c>
      <c r="V512" s="19" t="e">
        <f t="array" aca="1" ref="V512" ca="1">_xludf.XLOOKUP(U512,#REF!,#REF!)</f>
        <v>#NAME?</v>
      </c>
      <c r="W512" s="29">
        <v>8633</v>
      </c>
      <c r="X512" s="3" t="str">
        <f t="shared" si="92"/>
        <v/>
      </c>
      <c r="Y512" s="2" t="e">
        <f t="shared" si="74"/>
        <v>#REF!</v>
      </c>
      <c r="Z512" s="2" t="e">
        <f t="shared" si="75"/>
        <v>#REF!</v>
      </c>
      <c r="AA512" s="2" t="e">
        <f t="shared" si="76"/>
        <v>#REF!</v>
      </c>
      <c r="AB512" s="20" t="str">
        <f t="shared" si="77"/>
        <v xml:space="preserve">   European Rough-legged Buzzard</v>
      </c>
      <c r="AC512" s="2" t="e">
        <f t="array" ref="AC512">IF(K512="3_art",IF(AB512=_xludf.XLOOKUP(W512,#REF!,#REF!),"",_xludf.XLOOKUP(W512,#REF!,#REF!)),IF(K512="2_familj",IF(AB512=_xludf.XLOOKUP(W512,#REF!,#REF!),"",_xludf.XLOOKUP(W512,#REF!,#REF!)),""))</f>
        <v>#REF!</v>
      </c>
    </row>
    <row r="513" spans="1:29" ht="13.5" customHeight="1">
      <c r="A513" s="37"/>
      <c r="B513" s="37"/>
      <c r="C513" s="37"/>
      <c r="D513" s="48"/>
      <c r="E513" s="68" t="s">
        <v>1727</v>
      </c>
      <c r="F513" s="41" t="s">
        <v>1728</v>
      </c>
      <c r="G513" s="41" t="s">
        <v>1729</v>
      </c>
      <c r="H513" s="50"/>
      <c r="K513" s="29" t="e">
        <f t="shared" si="90"/>
        <v>#REF!</v>
      </c>
      <c r="L513" s="30">
        <v>1</v>
      </c>
      <c r="M513" s="19" t="e">
        <f t="shared" si="117"/>
        <v>#REF!</v>
      </c>
      <c r="N513" s="29">
        <v>18</v>
      </c>
      <c r="O513" s="19" t="e">
        <f t="shared" si="91"/>
        <v>#REF!</v>
      </c>
      <c r="P513" s="30">
        <v>34</v>
      </c>
      <c r="Q513" s="19" t="str">
        <f t="shared" si="118"/>
        <v>Buteo</v>
      </c>
      <c r="R513" s="19" t="e">
        <f t="shared" si="119"/>
        <v>#REF!</v>
      </c>
      <c r="S513" s="30">
        <v>147</v>
      </c>
      <c r="T513" s="19" t="str">
        <f t="shared" si="73"/>
        <v>Buteo buteo</v>
      </c>
      <c r="U513" s="29" t="s">
        <v>1727</v>
      </c>
      <c r="V513" s="19" t="e">
        <f t="array" aca="1" ref="V513" ca="1">_xludf.XLOOKUP(U513,#REF!,#REF!)</f>
        <v>#NAME?</v>
      </c>
      <c r="W513" s="29">
        <v>8644</v>
      </c>
      <c r="X513" s="3" t="str">
        <f t="shared" si="92"/>
        <v/>
      </c>
      <c r="Y513" s="2" t="e">
        <f t="shared" si="74"/>
        <v>#REF!</v>
      </c>
      <c r="Z513" s="2" t="e">
        <f t="shared" si="75"/>
        <v>#REF!</v>
      </c>
      <c r="AA513" s="2" t="e">
        <f t="shared" si="76"/>
        <v>#REF!</v>
      </c>
      <c r="AB513" s="20" t="str">
        <f t="shared" si="77"/>
        <v>Common Buzzard</v>
      </c>
      <c r="AC513" s="2" t="e">
        <f t="array" ref="AC513">IF(K513="3_art",IF(AB513=_xludf.XLOOKUP(W513,#REF!,#REF!),"",_xludf.XLOOKUP(W513,#REF!,#REF!)),IF(K513="2_familj",IF(AB513=_xludf.XLOOKUP(W513,#REF!,#REF!),"",_xludf.XLOOKUP(W513,#REF!,#REF!)),""))</f>
        <v>#REF!</v>
      </c>
    </row>
    <row r="514" spans="1:29" ht="13.5" customHeight="1">
      <c r="A514" s="37"/>
      <c r="B514" s="38" t="s">
        <v>36</v>
      </c>
      <c r="C514" s="38" t="s">
        <v>37</v>
      </c>
      <c r="D514" s="51"/>
      <c r="E514" s="65" t="s">
        <v>1730</v>
      </c>
      <c r="F514" s="45" t="s">
        <v>1731</v>
      </c>
      <c r="G514" s="45" t="s">
        <v>1732</v>
      </c>
      <c r="H514" s="49"/>
      <c r="K514" s="29" t="e">
        <f t="shared" si="90"/>
        <v>#REF!</v>
      </c>
      <c r="L514" s="30">
        <v>1</v>
      </c>
      <c r="M514" s="19" t="e">
        <f t="shared" si="117"/>
        <v>#REF!</v>
      </c>
      <c r="N514" s="29">
        <v>18</v>
      </c>
      <c r="O514" s="19" t="e">
        <f t="shared" si="91"/>
        <v>#REF!</v>
      </c>
      <c r="P514" s="30">
        <v>34</v>
      </c>
      <c r="Q514" s="19" t="str">
        <f t="shared" si="118"/>
        <v>Buteo</v>
      </c>
      <c r="R514" s="19" t="e">
        <f t="shared" si="119"/>
        <v>#REF!</v>
      </c>
      <c r="S514" s="30">
        <v>147</v>
      </c>
      <c r="T514" s="19" t="str">
        <f t="shared" si="73"/>
        <v>Buteo buteo buteo</v>
      </c>
      <c r="U514" s="29" t="s">
        <v>1733</v>
      </c>
      <c r="V514" s="19" t="e">
        <f t="array" aca="1" ref="V514" ca="1">_xludf.XLOOKUP(U514,#REF!,#REF!)</f>
        <v>#NAME?</v>
      </c>
      <c r="W514" s="29">
        <v>8649</v>
      </c>
      <c r="X514" s="3" t="str">
        <f t="shared" si="92"/>
        <v/>
      </c>
      <c r="Y514" s="2" t="e">
        <f t="shared" si="74"/>
        <v>#REF!</v>
      </c>
      <c r="Z514" s="2" t="e">
        <f t="shared" si="75"/>
        <v>#REF!</v>
      </c>
      <c r="AA514" s="2" t="e">
        <f t="shared" si="76"/>
        <v>#REF!</v>
      </c>
      <c r="AB514" s="20" t="str">
        <f t="shared" si="77"/>
        <v xml:space="preserve">   Western Common Buzzard</v>
      </c>
      <c r="AC514" s="2" t="e">
        <f t="array" ref="AC514">IF(K514="3_art",IF(AB514=_xludf.XLOOKUP(W514,#REF!,#REF!),"",_xludf.XLOOKUP(W514,#REF!,#REF!)),IF(K514="2_familj",IF(AB514=_xludf.XLOOKUP(W514,#REF!,#REF!),"",_xludf.XLOOKUP(W514,#REF!,#REF!)),""))</f>
        <v>#REF!</v>
      </c>
    </row>
    <row r="515" spans="1:29" ht="13.5" customHeight="1">
      <c r="A515" s="38" t="s">
        <v>84</v>
      </c>
      <c r="B515" s="37"/>
      <c r="C515" s="37"/>
      <c r="D515" s="83"/>
      <c r="E515" s="68" t="s">
        <v>1734</v>
      </c>
      <c r="F515" s="41" t="s">
        <v>1735</v>
      </c>
      <c r="G515" s="41" t="s">
        <v>1736</v>
      </c>
      <c r="H515" s="49"/>
      <c r="K515" s="29" t="e">
        <f t="shared" si="90"/>
        <v>#REF!</v>
      </c>
      <c r="L515" s="30">
        <v>1</v>
      </c>
      <c r="M515" s="19" t="e">
        <f t="shared" si="117"/>
        <v>#REF!</v>
      </c>
      <c r="N515" s="29">
        <v>18</v>
      </c>
      <c r="O515" s="19" t="e">
        <f t="shared" si="91"/>
        <v>#REF!</v>
      </c>
      <c r="P515" s="30">
        <v>34</v>
      </c>
      <c r="Q515" s="19" t="str">
        <f t="shared" si="118"/>
        <v>Buteo</v>
      </c>
      <c r="R515" s="19" t="e">
        <f t="shared" si="119"/>
        <v>#REF!</v>
      </c>
      <c r="S515" s="30">
        <v>147</v>
      </c>
      <c r="T515" s="19" t="str">
        <f t="shared" si="73"/>
        <v>Buteo rufinus</v>
      </c>
      <c r="U515" s="29" t="s">
        <v>1734</v>
      </c>
      <c r="V515" s="19" t="e">
        <f t="array" aca="1" ref="V515" ca="1">_xludf.XLOOKUP(U515,#REF!,#REF!)</f>
        <v>#NAME?</v>
      </c>
      <c r="W515" s="29">
        <v>8655</v>
      </c>
      <c r="X515" s="3" t="str">
        <f t="shared" si="92"/>
        <v/>
      </c>
      <c r="Y515" s="2" t="e">
        <f t="shared" si="74"/>
        <v>#REF!</v>
      </c>
      <c r="Z515" s="2" t="e">
        <f t="shared" si="75"/>
        <v>#REF!</v>
      </c>
      <c r="AA515" s="2" t="e">
        <f t="shared" si="76"/>
        <v>#REF!</v>
      </c>
      <c r="AB515" s="20" t="str">
        <f t="shared" si="77"/>
        <v>Long-legged Buzzard</v>
      </c>
      <c r="AC515" s="2" t="e">
        <f t="array" ref="AC515">IF(K515="3_art",IF(AB515=_xludf.XLOOKUP(W515,#REF!,#REF!),"",_xludf.XLOOKUP(W515,#REF!,#REF!)),IF(K515="2_familj",IF(AB515=_xludf.XLOOKUP(W515,#REF!,#REF!),"",_xludf.XLOOKUP(W515,#REF!,#REF!)),""))</f>
        <v>#REF!</v>
      </c>
    </row>
    <row r="516" spans="1:29" ht="13.5" customHeight="1">
      <c r="A516" s="37"/>
      <c r="B516" s="38" t="s">
        <v>36</v>
      </c>
      <c r="C516" s="38" t="s">
        <v>31</v>
      </c>
      <c r="D516" s="72" t="s">
        <v>1737</v>
      </c>
      <c r="E516" s="65" t="s">
        <v>1738</v>
      </c>
      <c r="F516" s="45" t="s">
        <v>1739</v>
      </c>
      <c r="G516" s="45" t="s">
        <v>1740</v>
      </c>
      <c r="H516" s="60"/>
      <c r="K516" s="29" t="e">
        <f t="shared" si="90"/>
        <v>#REF!</v>
      </c>
      <c r="L516" s="30">
        <v>1</v>
      </c>
      <c r="M516" s="19" t="e">
        <f t="shared" si="117"/>
        <v>#REF!</v>
      </c>
      <c r="N516" s="29">
        <v>18</v>
      </c>
      <c r="O516" s="19" t="e">
        <f t="shared" si="91"/>
        <v>#REF!</v>
      </c>
      <c r="P516" s="30">
        <v>34</v>
      </c>
      <c r="Q516" s="19" t="str">
        <f t="shared" si="118"/>
        <v>Buteo</v>
      </c>
      <c r="R516" s="19" t="e">
        <f t="shared" si="119"/>
        <v>#REF!</v>
      </c>
      <c r="S516" s="30">
        <v>147</v>
      </c>
      <c r="T516" s="19" t="str">
        <f t="shared" si="73"/>
        <v>Buteo rufinus rufinus</v>
      </c>
      <c r="U516" s="29" t="s">
        <v>1741</v>
      </c>
      <c r="V516" s="19" t="e">
        <f t="array" aca="1" ref="V516" ca="1">_xludf.XLOOKUP(U516,#REF!,#REF!)</f>
        <v>#NAME?</v>
      </c>
      <c r="W516" s="29">
        <v>8656</v>
      </c>
      <c r="X516" s="3" t="str">
        <f t="shared" si="92"/>
        <v/>
      </c>
      <c r="Y516" s="2" t="e">
        <f t="shared" si="74"/>
        <v>#REF!</v>
      </c>
      <c r="Z516" s="2" t="e">
        <f t="shared" si="75"/>
        <v>#REF!</v>
      </c>
      <c r="AA516" s="2" t="e">
        <f t="shared" si="76"/>
        <v>#REF!</v>
      </c>
      <c r="AB516" s="20" t="str">
        <f t="shared" si="77"/>
        <v xml:space="preserve">    Northern Long-legged Buzzard</v>
      </c>
      <c r="AC516" s="2" t="e">
        <f t="array" ref="AC516">IF(K516="3_art",IF(AB516=_xludf.XLOOKUP(W516,#REF!,#REF!),"",_xludf.XLOOKUP(W516,#REF!,#REF!)),IF(K516="2_familj",IF(AB516=_xludf.XLOOKUP(W516,#REF!,#REF!),"",_xludf.XLOOKUP(W516,#REF!,#REF!)),""))</f>
        <v>#REF!</v>
      </c>
    </row>
    <row r="517" spans="1:29" ht="21" customHeight="1">
      <c r="A517" s="22"/>
      <c r="B517" s="22"/>
      <c r="C517" s="23"/>
      <c r="D517" s="24" t="s">
        <v>21</v>
      </c>
      <c r="E517" s="25" t="s">
        <v>1742</v>
      </c>
      <c r="F517" s="26" t="s">
        <v>1743</v>
      </c>
      <c r="G517" s="27"/>
      <c r="H517" s="27"/>
      <c r="I517" s="28"/>
      <c r="J517" s="28"/>
      <c r="K517" s="29" t="e">
        <f t="shared" si="90"/>
        <v>#REF!</v>
      </c>
      <c r="L517" s="30">
        <v>1</v>
      </c>
      <c r="M517" s="19" t="e">
        <f t="shared" si="117"/>
        <v>#REF!</v>
      </c>
      <c r="N517" s="29">
        <v>19</v>
      </c>
      <c r="O517" s="19" t="e">
        <f t="shared" si="91"/>
        <v>#REF!</v>
      </c>
      <c r="P517" s="32">
        <v>34</v>
      </c>
      <c r="Q517" s="19" t="str">
        <f t="shared" si="118"/>
        <v>Buteo</v>
      </c>
      <c r="R517" s="19" t="e">
        <f t="shared" si="119"/>
        <v>#REF!</v>
      </c>
      <c r="S517" s="29">
        <v>147</v>
      </c>
      <c r="T517" s="19" t="str">
        <f t="shared" si="73"/>
        <v>BUCEROTIFORMES</v>
      </c>
      <c r="U517" s="29" t="s">
        <v>1742</v>
      </c>
      <c r="V517" s="19" t="e">
        <f t="array" aca="1" ref="V517" ca="1">_xludf.XLOOKUP(U517,#REF!,#REF!)</f>
        <v>#NAME?</v>
      </c>
      <c r="W517" s="29">
        <v>8858</v>
      </c>
      <c r="X517" s="3" t="str">
        <f t="shared" si="92"/>
        <v/>
      </c>
      <c r="Y517" s="2" t="e">
        <f t="shared" si="74"/>
        <v>#REF!</v>
      </c>
      <c r="Z517" s="20" t="e">
        <f t="shared" si="75"/>
        <v>#REF!</v>
      </c>
      <c r="AA517" s="2" t="e">
        <f t="shared" si="76"/>
        <v>#REF!</v>
      </c>
      <c r="AB517" s="2">
        <f t="shared" si="77"/>
        <v>0</v>
      </c>
      <c r="AC517" s="2" t="e">
        <f t="array" ref="AC517">IF(K517="3_art",IF(AB517=_xludf.XLOOKUP(W517,#REF!,#REF!),"",_xludf.XLOOKUP(W517,#REF!,#REF!)),IF(K517="2_familj",IF(AB517=_xludf.XLOOKUP(W517,#REF!,#REF!),"",_xludf.XLOOKUP(W517,#REF!,#REF!)),""))</f>
        <v>#REF!</v>
      </c>
    </row>
    <row r="518" spans="1:29" ht="13.5" customHeight="1">
      <c r="A518" s="33"/>
      <c r="B518" s="33"/>
      <c r="C518" s="33"/>
      <c r="D518" s="34" t="s">
        <v>21</v>
      </c>
      <c r="E518" s="35" t="s">
        <v>1744</v>
      </c>
      <c r="F518" s="36" t="s">
        <v>1745</v>
      </c>
      <c r="G518" s="36" t="s">
        <v>1746</v>
      </c>
      <c r="H518" s="33"/>
      <c r="K518" s="29" t="e">
        <f t="shared" si="90"/>
        <v>#REF!</v>
      </c>
      <c r="L518" s="30">
        <v>1</v>
      </c>
      <c r="M518" s="19" t="e">
        <f t="shared" si="117"/>
        <v>#REF!</v>
      </c>
      <c r="N518" s="29">
        <v>19</v>
      </c>
      <c r="O518" s="19" t="e">
        <f t="shared" si="91"/>
        <v>#REF!</v>
      </c>
      <c r="P518" s="30">
        <v>35</v>
      </c>
      <c r="Q518" s="19" t="str">
        <f t="shared" si="118"/>
        <v>Buteo</v>
      </c>
      <c r="R518" s="19" t="e">
        <f t="shared" si="119"/>
        <v>#REF!</v>
      </c>
      <c r="S518" s="30">
        <v>147</v>
      </c>
      <c r="T518" s="19" t="str">
        <f t="shared" si="73"/>
        <v>Upupidae</v>
      </c>
      <c r="U518" s="29" t="s">
        <v>1744</v>
      </c>
      <c r="V518" s="19" t="e">
        <f t="array" aca="1" ref="V518" ca="1">_xludf.XLOOKUP(U518,#REF!,#REF!)</f>
        <v>#NAME?</v>
      </c>
      <c r="W518" s="29">
        <v>8859</v>
      </c>
      <c r="X518" s="3" t="str">
        <f t="shared" si="92"/>
        <v/>
      </c>
      <c r="Y518" s="2" t="e">
        <f t="shared" si="74"/>
        <v>#REF!</v>
      </c>
      <c r="Z518" s="20" t="e">
        <f t="shared" si="75"/>
        <v>#REF!</v>
      </c>
      <c r="AA518" s="2" t="e">
        <f t="shared" si="76"/>
        <v>#REF!</v>
      </c>
      <c r="AB518" s="20" t="str">
        <f t="shared" si="77"/>
        <v>Hoopoes</v>
      </c>
      <c r="AC518" s="2" t="e">
        <f t="array" ref="AC518">IF(K518="3_art",IF(AB518=_xludf.XLOOKUP(W518,#REF!,#REF!),"",_xludf.XLOOKUP(W518,#REF!,#REF!)),IF(K518="2_familj",IF(AB518=_xludf.XLOOKUP(W518,#REF!,#REF!),"",_xludf.XLOOKUP(W518,#REF!,#REF!)),""))</f>
        <v>#REF!</v>
      </c>
    </row>
    <row r="519" spans="1:29" ht="13.5" customHeight="1">
      <c r="A519" s="37"/>
      <c r="B519" s="37"/>
      <c r="C519" s="37"/>
      <c r="D519" s="48"/>
      <c r="E519" s="40" t="s">
        <v>1747</v>
      </c>
      <c r="F519" s="41" t="s">
        <v>1748</v>
      </c>
      <c r="G519" s="41" t="s">
        <v>1749</v>
      </c>
      <c r="H519" s="49"/>
      <c r="K519" s="29" t="e">
        <f t="shared" si="90"/>
        <v>#REF!</v>
      </c>
      <c r="L519" s="30">
        <v>1</v>
      </c>
      <c r="M519" s="19" t="e">
        <f t="shared" si="117"/>
        <v>#REF!</v>
      </c>
      <c r="N519" s="29">
        <v>19</v>
      </c>
      <c r="O519" s="19" t="e">
        <f t="shared" si="91"/>
        <v>#REF!</v>
      </c>
      <c r="P519" s="30">
        <v>35</v>
      </c>
      <c r="Q519" s="19" t="str">
        <f t="shared" si="118"/>
        <v>Upupa</v>
      </c>
      <c r="R519" s="19" t="e">
        <f t="shared" si="119"/>
        <v>#REF!</v>
      </c>
      <c r="S519" s="30">
        <v>148</v>
      </c>
      <c r="T519" s="19" t="str">
        <f t="shared" si="73"/>
        <v>Upupa epops</v>
      </c>
      <c r="U519" s="29" t="s">
        <v>1747</v>
      </c>
      <c r="V519" s="19" t="e">
        <f t="array" aca="1" ref="V519" ca="1">_xludf.XLOOKUP(U519,#REF!,#REF!)</f>
        <v>#NAME?</v>
      </c>
      <c r="W519" s="29">
        <v>8861</v>
      </c>
      <c r="X519" s="3" t="str">
        <f t="shared" si="92"/>
        <v/>
      </c>
      <c r="Y519" s="2" t="e">
        <f t="shared" si="74"/>
        <v>#REF!</v>
      </c>
      <c r="Z519" s="2" t="e">
        <f t="shared" si="75"/>
        <v>#REF!</v>
      </c>
      <c r="AA519" s="2" t="e">
        <f t="shared" si="76"/>
        <v>#REF!</v>
      </c>
      <c r="AB519" s="20" t="str">
        <f t="shared" si="77"/>
        <v>Common Hoopoe</v>
      </c>
      <c r="AC519" s="2" t="e">
        <f t="array" ref="AC519">IF(K519="3_art",IF(AB519=_xludf.XLOOKUP(W519,#REF!,#REF!),"",_xludf.XLOOKUP(W519,#REF!,#REF!)),IF(K519="2_familj",IF(AB519=_xludf.XLOOKUP(W519,#REF!,#REF!),"",_xludf.XLOOKUP(W519,#REF!,#REF!)),""))</f>
        <v>#REF!</v>
      </c>
    </row>
    <row r="520" spans="1:29" ht="13.5" customHeight="1">
      <c r="A520" s="37"/>
      <c r="B520" s="38" t="s">
        <v>36</v>
      </c>
      <c r="C520" s="38" t="s">
        <v>55</v>
      </c>
      <c r="D520" s="51"/>
      <c r="E520" s="44" t="s">
        <v>1750</v>
      </c>
      <c r="F520" s="45" t="s">
        <v>1751</v>
      </c>
      <c r="G520" s="45" t="s">
        <v>1752</v>
      </c>
      <c r="H520" s="60"/>
      <c r="K520" s="29" t="e">
        <f t="shared" si="90"/>
        <v>#REF!</v>
      </c>
      <c r="L520" s="30">
        <v>1</v>
      </c>
      <c r="M520" s="19" t="e">
        <f t="shared" si="117"/>
        <v>#REF!</v>
      </c>
      <c r="N520" s="29">
        <v>19</v>
      </c>
      <c r="O520" s="19" t="e">
        <f t="shared" si="91"/>
        <v>#REF!</v>
      </c>
      <c r="P520" s="30">
        <v>35</v>
      </c>
      <c r="Q520" s="19" t="str">
        <f t="shared" si="118"/>
        <v>Upupa</v>
      </c>
      <c r="R520" s="19" t="e">
        <f t="shared" si="119"/>
        <v>#REF!</v>
      </c>
      <c r="S520" s="30">
        <v>148</v>
      </c>
      <c r="T520" s="19" t="str">
        <f t="shared" si="73"/>
        <v>Upupa epops epops</v>
      </c>
      <c r="U520" s="29" t="s">
        <v>1753</v>
      </c>
      <c r="V520" s="19" t="e">
        <f t="array" aca="1" ref="V520" ca="1">_xludf.XLOOKUP(U520,#REF!,#REF!)</f>
        <v>#NAME?</v>
      </c>
      <c r="W520" s="29">
        <v>8862</v>
      </c>
      <c r="X520" s="3" t="str">
        <f t="shared" si="92"/>
        <v/>
      </c>
      <c r="Y520" s="2" t="e">
        <f t="shared" si="74"/>
        <v>#REF!</v>
      </c>
      <c r="Z520" s="2" t="e">
        <f t="shared" si="75"/>
        <v>#REF!</v>
      </c>
      <c r="AA520" s="2" t="e">
        <f t="shared" si="76"/>
        <v>#REF!</v>
      </c>
      <c r="AB520" s="20" t="str">
        <f t="shared" si="77"/>
        <v xml:space="preserve">   Northern Eurasian Hoopoe*</v>
      </c>
      <c r="AC520" s="2" t="e">
        <f t="array" ref="AC520">IF(K520="3_art",IF(AB520=_xludf.XLOOKUP(W520,#REF!,#REF!),"",_xludf.XLOOKUP(W520,#REF!,#REF!)),IF(K520="2_familj",IF(AB520=_xludf.XLOOKUP(W520,#REF!,#REF!),"",_xludf.XLOOKUP(W520,#REF!,#REF!)),""))</f>
        <v>#REF!</v>
      </c>
    </row>
    <row r="521" spans="1:29" ht="21" customHeight="1">
      <c r="A521" s="22"/>
      <c r="B521" s="22"/>
      <c r="C521" s="23"/>
      <c r="D521" s="24" t="s">
        <v>21</v>
      </c>
      <c r="E521" s="25" t="s">
        <v>1754</v>
      </c>
      <c r="F521" s="26" t="s">
        <v>1755</v>
      </c>
      <c r="G521" s="27"/>
      <c r="H521" s="27"/>
      <c r="I521" s="28"/>
      <c r="J521" s="28"/>
      <c r="K521" s="29" t="e">
        <f t="shared" si="90"/>
        <v>#REF!</v>
      </c>
      <c r="L521" s="30">
        <v>1</v>
      </c>
      <c r="M521" s="19" t="e">
        <f t="shared" si="117"/>
        <v>#REF!</v>
      </c>
      <c r="N521" s="29">
        <v>20</v>
      </c>
      <c r="O521" s="19" t="e">
        <f t="shared" si="91"/>
        <v>#REF!</v>
      </c>
      <c r="P521" s="32">
        <v>35</v>
      </c>
      <c r="Q521" s="19" t="str">
        <f t="shared" si="118"/>
        <v>Upupa</v>
      </c>
      <c r="R521" s="19" t="e">
        <f t="shared" si="119"/>
        <v>#REF!</v>
      </c>
      <c r="S521" s="29">
        <v>148</v>
      </c>
      <c r="T521" s="19" t="str">
        <f t="shared" si="73"/>
        <v>CORACIIFORMES</v>
      </c>
      <c r="U521" s="29" t="s">
        <v>1754</v>
      </c>
      <c r="V521" s="19" t="e">
        <f t="array" aca="1" ref="V521" ca="1">_xludf.XLOOKUP(U521,#REF!,#REF!)</f>
        <v>#NAME?</v>
      </c>
      <c r="W521" s="29">
        <v>9017</v>
      </c>
      <c r="X521" s="3" t="str">
        <f t="shared" si="92"/>
        <v/>
      </c>
      <c r="Y521" s="2" t="e">
        <f t="shared" si="74"/>
        <v>#REF!</v>
      </c>
      <c r="Z521" s="20" t="e">
        <f t="shared" si="75"/>
        <v>#REF!</v>
      </c>
      <c r="AA521" s="2" t="e">
        <f t="shared" si="76"/>
        <v>#REF!</v>
      </c>
      <c r="AB521" s="2">
        <f t="shared" si="77"/>
        <v>0</v>
      </c>
      <c r="AC521" s="2" t="e">
        <f t="array" ref="AC521">IF(K521="3_art",IF(AB521=_xludf.XLOOKUP(W521,#REF!,#REF!),"",_xludf.XLOOKUP(W521,#REF!,#REF!)),IF(K521="2_familj",IF(AB521=_xludf.XLOOKUP(W521,#REF!,#REF!),"",_xludf.XLOOKUP(W521,#REF!,#REF!)),""))</f>
        <v>#REF!</v>
      </c>
    </row>
    <row r="522" spans="1:29" ht="13.5" customHeight="1">
      <c r="A522" s="33"/>
      <c r="B522" s="33"/>
      <c r="C522" s="33"/>
      <c r="D522" s="34" t="s">
        <v>21</v>
      </c>
      <c r="E522" s="35" t="s">
        <v>1756</v>
      </c>
      <c r="F522" s="36" t="s">
        <v>1757</v>
      </c>
      <c r="G522" s="36" t="s">
        <v>1758</v>
      </c>
      <c r="H522" s="33"/>
      <c r="K522" s="29" t="e">
        <f t="shared" si="90"/>
        <v>#REF!</v>
      </c>
      <c r="L522" s="30">
        <v>1</v>
      </c>
      <c r="M522" s="19" t="e">
        <f t="shared" si="117"/>
        <v>#REF!</v>
      </c>
      <c r="N522" s="29">
        <v>20</v>
      </c>
      <c r="O522" s="19" t="e">
        <f t="shared" si="91"/>
        <v>#REF!</v>
      </c>
      <c r="P522" s="30">
        <v>36</v>
      </c>
      <c r="Q522" s="19" t="str">
        <f t="shared" si="118"/>
        <v>Upupa</v>
      </c>
      <c r="R522" s="19" t="e">
        <f t="shared" si="119"/>
        <v>#REF!</v>
      </c>
      <c r="S522" s="30">
        <v>148</v>
      </c>
      <c r="T522" s="19" t="str">
        <f t="shared" si="73"/>
        <v>Coraciidae</v>
      </c>
      <c r="U522" s="29" t="s">
        <v>1756</v>
      </c>
      <c r="V522" s="19" t="e">
        <f t="array" aca="1" ref="V522" ca="1">_xludf.XLOOKUP(U522,#REF!,#REF!)</f>
        <v>#NAME?</v>
      </c>
      <c r="W522" s="29">
        <v>9028</v>
      </c>
      <c r="X522" s="3" t="str">
        <f t="shared" si="92"/>
        <v/>
      </c>
      <c r="Y522" s="2" t="e">
        <f t="shared" si="74"/>
        <v>#REF!</v>
      </c>
      <c r="Z522" s="20" t="e">
        <f t="shared" si="75"/>
        <v>#REF!</v>
      </c>
      <c r="AA522" s="2" t="e">
        <f t="shared" si="76"/>
        <v>#REF!</v>
      </c>
      <c r="AB522" s="20" t="str">
        <f t="shared" si="77"/>
        <v>Rollers</v>
      </c>
      <c r="AC522" s="2" t="e">
        <f t="array" ref="AC522">IF(K522="3_art",IF(AB522=_xludf.XLOOKUP(W522,#REF!,#REF!),"",_xludf.XLOOKUP(W522,#REF!,#REF!)),IF(K522="2_familj",IF(AB522=_xludf.XLOOKUP(W522,#REF!,#REF!),"",_xludf.XLOOKUP(W522,#REF!,#REF!)),""))</f>
        <v>#REF!</v>
      </c>
    </row>
    <row r="523" spans="1:29" ht="13.5" customHeight="1">
      <c r="A523" s="37"/>
      <c r="B523" s="37"/>
      <c r="C523" s="37"/>
      <c r="D523" s="48"/>
      <c r="E523" s="40" t="s">
        <v>1759</v>
      </c>
      <c r="F523" s="41" t="s">
        <v>1760</v>
      </c>
      <c r="G523" s="41" t="s">
        <v>1761</v>
      </c>
      <c r="H523" s="49"/>
      <c r="K523" s="29" t="e">
        <f t="shared" si="90"/>
        <v>#REF!</v>
      </c>
      <c r="L523" s="30">
        <v>1</v>
      </c>
      <c r="M523" s="19" t="e">
        <f t="shared" si="117"/>
        <v>#REF!</v>
      </c>
      <c r="N523" s="29">
        <v>20</v>
      </c>
      <c r="O523" s="19" t="e">
        <f t="shared" si="91"/>
        <v>#REF!</v>
      </c>
      <c r="P523" s="30">
        <v>36</v>
      </c>
      <c r="Q523" s="19" t="str">
        <f t="shared" si="118"/>
        <v>Coracias</v>
      </c>
      <c r="R523" s="19" t="e">
        <f t="shared" si="119"/>
        <v>#REF!</v>
      </c>
      <c r="S523" s="30">
        <v>149</v>
      </c>
      <c r="T523" s="19" t="str">
        <f t="shared" si="73"/>
        <v>Coracias garrulus</v>
      </c>
      <c r="U523" s="29" t="s">
        <v>1759</v>
      </c>
      <c r="V523" s="19" t="e">
        <f t="array" aca="1" ref="V523" ca="1">_xludf.XLOOKUP(U523,#REF!,#REF!)</f>
        <v>#NAME?</v>
      </c>
      <c r="W523" s="29">
        <v>9065</v>
      </c>
      <c r="X523" s="3" t="str">
        <f t="shared" si="92"/>
        <v/>
      </c>
      <c r="Y523" s="2" t="e">
        <f t="shared" si="74"/>
        <v>#REF!</v>
      </c>
      <c r="Z523" s="2" t="e">
        <f t="shared" si="75"/>
        <v>#REF!</v>
      </c>
      <c r="AA523" s="2" t="e">
        <f t="shared" si="76"/>
        <v>#REF!</v>
      </c>
      <c r="AB523" s="20" t="str">
        <f t="shared" si="77"/>
        <v>European Roller</v>
      </c>
      <c r="AC523" s="2" t="e">
        <f t="array" ref="AC523">IF(K523="3_art",IF(AB523=_xludf.XLOOKUP(W523,#REF!,#REF!),"",_xludf.XLOOKUP(W523,#REF!,#REF!)),IF(K523="2_familj",IF(AB523=_xludf.XLOOKUP(W523,#REF!,#REF!),"",_xludf.XLOOKUP(W523,#REF!,#REF!)),""))</f>
        <v>#REF!</v>
      </c>
    </row>
    <row r="524" spans="1:29" ht="13.5" customHeight="1">
      <c r="A524" s="37"/>
      <c r="B524" s="38" t="s">
        <v>36</v>
      </c>
      <c r="C524" s="38" t="s">
        <v>55</v>
      </c>
      <c r="D524" s="48"/>
      <c r="E524" s="44" t="s">
        <v>1762</v>
      </c>
      <c r="F524" s="45" t="s">
        <v>1763</v>
      </c>
      <c r="G524" s="45" t="s">
        <v>1764</v>
      </c>
      <c r="H524" s="49"/>
      <c r="K524" s="29" t="e">
        <f t="shared" si="90"/>
        <v>#REF!</v>
      </c>
      <c r="L524" s="30">
        <v>1</v>
      </c>
      <c r="M524" s="19" t="e">
        <f t="shared" si="117"/>
        <v>#REF!</v>
      </c>
      <c r="N524" s="29">
        <v>20</v>
      </c>
      <c r="O524" s="19" t="e">
        <f t="shared" si="91"/>
        <v>#REF!</v>
      </c>
      <c r="P524" s="30">
        <v>36</v>
      </c>
      <c r="Q524" s="19" t="str">
        <f t="shared" si="118"/>
        <v>Coracias</v>
      </c>
      <c r="R524" s="19" t="e">
        <f t="shared" si="119"/>
        <v>#REF!</v>
      </c>
      <c r="S524" s="30">
        <v>149</v>
      </c>
      <c r="T524" s="19" t="str">
        <f t="shared" si="73"/>
        <v>Coracias garrulus garrulus</v>
      </c>
      <c r="U524" s="29" t="s">
        <v>1765</v>
      </c>
      <c r="V524" s="19" t="e">
        <f t="array" aca="1" ref="V524" ca="1">_xludf.XLOOKUP(U524,#REF!,#REF!)</f>
        <v>#NAME?</v>
      </c>
      <c r="W524" s="29">
        <v>9066</v>
      </c>
      <c r="X524" s="3" t="str">
        <f t="shared" si="92"/>
        <v/>
      </c>
      <c r="Y524" s="2" t="e">
        <f t="shared" si="74"/>
        <v>#REF!</v>
      </c>
      <c r="Z524" s="2" t="e">
        <f t="shared" si="75"/>
        <v>#REF!</v>
      </c>
      <c r="AA524" s="2" t="e">
        <f t="shared" si="76"/>
        <v>#REF!</v>
      </c>
      <c r="AB524" s="20" t="str">
        <f t="shared" si="77"/>
        <v xml:space="preserve">   Western European Roller</v>
      </c>
      <c r="AC524" s="2" t="e">
        <f t="array" ref="AC524">IF(K524="3_art",IF(AB524=_xludf.XLOOKUP(W524,#REF!,#REF!),"",_xludf.XLOOKUP(W524,#REF!,#REF!)),IF(K524="2_familj",IF(AB524=_xludf.XLOOKUP(W524,#REF!,#REF!),"",_xludf.XLOOKUP(W524,#REF!,#REF!)),""))</f>
        <v>#REF!</v>
      </c>
    </row>
    <row r="525" spans="1:29" ht="13.5" customHeight="1">
      <c r="A525" s="33"/>
      <c r="B525" s="33"/>
      <c r="C525" s="33"/>
      <c r="D525" s="34" t="s">
        <v>21</v>
      </c>
      <c r="E525" s="35" t="s">
        <v>1766</v>
      </c>
      <c r="F525" s="36" t="s">
        <v>1767</v>
      </c>
      <c r="G525" s="36" t="s">
        <v>1768</v>
      </c>
      <c r="H525" s="33"/>
      <c r="K525" s="29" t="e">
        <f t="shared" si="90"/>
        <v>#REF!</v>
      </c>
      <c r="L525" s="30">
        <v>1</v>
      </c>
      <c r="M525" s="19" t="e">
        <f t="shared" si="117"/>
        <v>#REF!</v>
      </c>
      <c r="N525" s="29">
        <v>20</v>
      </c>
      <c r="O525" s="19" t="e">
        <f t="shared" si="91"/>
        <v>#REF!</v>
      </c>
      <c r="P525" s="30">
        <v>37</v>
      </c>
      <c r="Q525" s="19" t="str">
        <f t="shared" si="118"/>
        <v>Coracias</v>
      </c>
      <c r="R525" s="19" t="e">
        <f t="shared" si="119"/>
        <v>#REF!</v>
      </c>
      <c r="S525" s="30">
        <v>149</v>
      </c>
      <c r="T525" s="19" t="str">
        <f t="shared" si="73"/>
        <v>Meropidae</v>
      </c>
      <c r="U525" s="29" t="s">
        <v>1766</v>
      </c>
      <c r="V525" s="19" t="e">
        <f t="array" aca="1" ref="V525" ca="1">_xludf.XLOOKUP(U525,#REF!,#REF!)</f>
        <v>#NAME?</v>
      </c>
      <c r="W525" s="29">
        <v>9068</v>
      </c>
      <c r="X525" s="3" t="str">
        <f t="shared" si="92"/>
        <v/>
      </c>
      <c r="Y525" s="2" t="e">
        <f t="shared" si="74"/>
        <v>#REF!</v>
      </c>
      <c r="Z525" s="20" t="e">
        <f t="shared" si="75"/>
        <v>#REF!</v>
      </c>
      <c r="AA525" s="2" t="e">
        <f t="shared" si="76"/>
        <v>#REF!</v>
      </c>
      <c r="AB525" s="20" t="str">
        <f t="shared" si="77"/>
        <v>Bee-eaters</v>
      </c>
      <c r="AC525" s="2" t="e">
        <f t="array" ref="AC525">IF(K525="3_art",IF(AB525=_xludf.XLOOKUP(W525,#REF!,#REF!),"",_xludf.XLOOKUP(W525,#REF!,#REF!)),IF(K525="2_familj",IF(AB525=_xludf.XLOOKUP(W525,#REF!,#REF!),"",_xludf.XLOOKUP(W525,#REF!,#REF!)),""))</f>
        <v>#REF!</v>
      </c>
    </row>
    <row r="526" spans="1:29" ht="13.5" customHeight="1">
      <c r="A526" s="37"/>
      <c r="B526" s="38" t="s">
        <v>36</v>
      </c>
      <c r="C526" s="74" t="s">
        <v>55</v>
      </c>
      <c r="D526" s="48"/>
      <c r="E526" s="68" t="s">
        <v>1769</v>
      </c>
      <c r="F526" s="41" t="s">
        <v>1767</v>
      </c>
      <c r="G526" s="41" t="s">
        <v>1770</v>
      </c>
      <c r="H526" s="80"/>
      <c r="K526" s="29" t="e">
        <f t="shared" si="90"/>
        <v>#REF!</v>
      </c>
      <c r="L526" s="30">
        <v>1</v>
      </c>
      <c r="M526" s="19" t="e">
        <f>IF(K526="1_ordning",M527+1,M527)</f>
        <v>#REF!</v>
      </c>
      <c r="N526" s="29">
        <v>20</v>
      </c>
      <c r="O526" s="19" t="e">
        <f t="shared" si="91"/>
        <v>#REF!</v>
      </c>
      <c r="P526" s="30">
        <v>37</v>
      </c>
      <c r="Q526" s="19" t="str">
        <f>IF(LEN(E526)-LEN(SUBSTITUTE(E526," ",""))=1,LEFT(E526,FIND(" ",E526)-1),Q527)</f>
        <v>Merops</v>
      </c>
      <c r="R526" s="19" t="e">
        <f>IF(Q526&lt;&gt;Q527,R527+1,R527)</f>
        <v>#REF!</v>
      </c>
      <c r="S526" s="30">
        <v>150</v>
      </c>
      <c r="T526" s="19" t="str">
        <f t="shared" si="73"/>
        <v>Merops apiaster</v>
      </c>
      <c r="U526" s="29" t="s">
        <v>1769</v>
      </c>
      <c r="V526" s="19" t="e">
        <f t="array" aca="1" ref="V526" ca="1">_xludf.XLOOKUP(U526,#REF!,#REF!)</f>
        <v>#NAME?</v>
      </c>
      <c r="W526" s="29">
        <v>9128</v>
      </c>
      <c r="X526" s="3" t="str">
        <f t="shared" si="92"/>
        <v/>
      </c>
      <c r="Y526" s="2" t="e">
        <f t="shared" si="74"/>
        <v>#REF!</v>
      </c>
      <c r="Z526" s="2" t="e">
        <f t="shared" si="75"/>
        <v>#REF!</v>
      </c>
      <c r="AA526" s="2" t="e">
        <f t="shared" si="76"/>
        <v>#REF!</v>
      </c>
      <c r="AB526" s="20" t="str">
        <f t="shared" si="77"/>
        <v>European Bee-eater</v>
      </c>
      <c r="AC526" s="2" t="e">
        <f t="array" ref="AC526">IF(K526="3_art",IF(AB526=_xludf.XLOOKUP(W526,#REF!,#REF!),"",_xludf.XLOOKUP(W526,#REF!,#REF!)),IF(K526="2_familj",IF(AB526=_xludf.XLOOKUP(W526,#REF!,#REF!),"",_xludf.XLOOKUP(W526,#REF!,#REF!)),""))</f>
        <v>#REF!</v>
      </c>
    </row>
    <row r="527" spans="1:29" ht="13.5" customHeight="1">
      <c r="A527" s="38" t="s">
        <v>84</v>
      </c>
      <c r="B527" s="38" t="s">
        <v>36</v>
      </c>
      <c r="C527" s="74" t="s">
        <v>31</v>
      </c>
      <c r="D527" s="66" t="s">
        <v>745</v>
      </c>
      <c r="E527" s="68" t="s">
        <v>1771</v>
      </c>
      <c r="F527" s="41" t="s">
        <v>1772</v>
      </c>
      <c r="G527" s="41" t="s">
        <v>1773</v>
      </c>
      <c r="H527" s="75" t="s">
        <v>343</v>
      </c>
      <c r="K527" s="29" t="e">
        <f t="shared" si="90"/>
        <v>#REF!</v>
      </c>
      <c r="L527" s="30">
        <v>1</v>
      </c>
      <c r="M527" s="19" t="e">
        <f t="shared" ref="M527:M528" si="120">IF(K527="1_ordning",M525+1,M525)</f>
        <v>#REF!</v>
      </c>
      <c r="N527" s="29">
        <v>20</v>
      </c>
      <c r="O527" s="19" t="e">
        <f t="shared" si="91"/>
        <v>#REF!</v>
      </c>
      <c r="P527" s="30">
        <v>37</v>
      </c>
      <c r="Q527" s="19" t="str">
        <f t="shared" ref="Q527:Q528" si="121">IF(LEN(E527)-LEN(SUBSTITUTE(E527," ",""))=1,LEFT(E527,FIND(" ",E527)-1),Q525)</f>
        <v>Merops</v>
      </c>
      <c r="R527" s="19" t="e">
        <f t="shared" ref="R527:R528" si="122">IF(Q527&lt;&gt;Q525,R525+1,R525)</f>
        <v>#REF!</v>
      </c>
      <c r="S527" s="30">
        <v>150</v>
      </c>
      <c r="T527" s="19" t="str">
        <f t="shared" si="73"/>
        <v>Merops persicus</v>
      </c>
      <c r="U527" s="29" t="s">
        <v>1771</v>
      </c>
      <c r="V527" s="19" t="e">
        <f t="array" aca="1" ref="V527" ca="1">_xludf.XLOOKUP(U527,#REF!,#REF!)</f>
        <v>#NAME?</v>
      </c>
      <c r="W527" s="29">
        <v>9134</v>
      </c>
      <c r="X527" s="3" t="str">
        <f t="shared" si="92"/>
        <v/>
      </c>
      <c r="Y527" s="2" t="e">
        <f t="shared" si="74"/>
        <v>#REF!</v>
      </c>
      <c r="Z527" s="2" t="e">
        <f t="shared" si="75"/>
        <v>#REF!</v>
      </c>
      <c r="AA527" s="2" t="e">
        <f t="shared" si="76"/>
        <v>#REF!</v>
      </c>
      <c r="AB527" s="20" t="str">
        <f t="shared" si="77"/>
        <v>Blue-cheeked Bee-eater</v>
      </c>
      <c r="AC527" s="2" t="e">
        <f t="array" ref="AC527">IF(K527="3_art",IF(AB527=_xludf.XLOOKUP(W527,#REF!,#REF!),"",_xludf.XLOOKUP(W527,#REF!,#REF!)),IF(K527="2_familj",IF(AB527=_xludf.XLOOKUP(W527,#REF!,#REF!),"",_xludf.XLOOKUP(W527,#REF!,#REF!)),""))</f>
        <v>#REF!</v>
      </c>
    </row>
    <row r="528" spans="1:29" ht="13.5" customHeight="1">
      <c r="A528" s="33"/>
      <c r="B528" s="33"/>
      <c r="C528" s="33"/>
      <c r="D528" s="34" t="s">
        <v>21</v>
      </c>
      <c r="E528" s="35" t="s">
        <v>1774</v>
      </c>
      <c r="F528" s="36" t="s">
        <v>1775</v>
      </c>
      <c r="G528" s="36" t="s">
        <v>1776</v>
      </c>
      <c r="H528" s="33"/>
      <c r="K528" s="29" t="e">
        <f t="shared" si="90"/>
        <v>#REF!</v>
      </c>
      <c r="L528" s="30">
        <v>1</v>
      </c>
      <c r="M528" s="19" t="e">
        <f t="shared" si="120"/>
        <v>#REF!</v>
      </c>
      <c r="N528" s="29">
        <v>20</v>
      </c>
      <c r="O528" s="19" t="e">
        <f t="shared" si="91"/>
        <v>#REF!</v>
      </c>
      <c r="P528" s="30">
        <v>38</v>
      </c>
      <c r="Q528" s="19" t="str">
        <f t="shared" si="121"/>
        <v>Merops</v>
      </c>
      <c r="R528" s="19" t="e">
        <f t="shared" si="122"/>
        <v>#REF!</v>
      </c>
      <c r="S528" s="30">
        <v>150</v>
      </c>
      <c r="T528" s="19" t="str">
        <f t="shared" si="73"/>
        <v>Alcedinidae</v>
      </c>
      <c r="U528" s="29" t="s">
        <v>1774</v>
      </c>
      <c r="V528" s="19" t="e">
        <f t="array" aca="1" ref="V528" ca="1">_xludf.XLOOKUP(U528,#REF!,#REF!)</f>
        <v>#NAME?</v>
      </c>
      <c r="W528" s="29">
        <v>9205</v>
      </c>
      <c r="X528" s="3" t="str">
        <f t="shared" si="92"/>
        <v/>
      </c>
      <c r="Y528" s="2" t="e">
        <f t="shared" si="74"/>
        <v>#REF!</v>
      </c>
      <c r="Z528" s="20" t="e">
        <f t="shared" si="75"/>
        <v>#REF!</v>
      </c>
      <c r="AA528" s="2" t="e">
        <f t="shared" si="76"/>
        <v>#REF!</v>
      </c>
      <c r="AB528" s="20" t="str">
        <f t="shared" si="77"/>
        <v>Kingfishers</v>
      </c>
      <c r="AC528" s="2" t="e">
        <f t="array" ref="AC528">IF(K528="3_art",IF(AB528=_xludf.XLOOKUP(W528,#REF!,#REF!),"",_xludf.XLOOKUP(W528,#REF!,#REF!)),IF(K528="2_familj",IF(AB528=_xludf.XLOOKUP(W528,#REF!,#REF!),"",_xludf.XLOOKUP(W528,#REF!,#REF!)),""))</f>
        <v>#REF!</v>
      </c>
    </row>
    <row r="529" spans="1:29" ht="13.5" customHeight="1">
      <c r="A529" s="37"/>
      <c r="B529" s="37"/>
      <c r="C529" s="37"/>
      <c r="D529" s="48"/>
      <c r="E529" s="40" t="s">
        <v>1777</v>
      </c>
      <c r="F529" s="41" t="s">
        <v>1775</v>
      </c>
      <c r="G529" s="41" t="s">
        <v>1778</v>
      </c>
      <c r="H529" s="49"/>
      <c r="K529" s="29" t="e">
        <f t="shared" si="90"/>
        <v>#REF!</v>
      </c>
      <c r="L529" s="30">
        <v>1</v>
      </c>
      <c r="M529" s="19" t="e">
        <f t="shared" ref="M529:M557" si="123">IF(K529="1_ordning",M528+1,M528)</f>
        <v>#REF!</v>
      </c>
      <c r="N529" s="29">
        <v>20</v>
      </c>
      <c r="O529" s="19" t="e">
        <f t="shared" si="91"/>
        <v>#REF!</v>
      </c>
      <c r="P529" s="30">
        <v>38</v>
      </c>
      <c r="Q529" s="19" t="str">
        <f t="shared" ref="Q529:Q557" si="124">IF(LEN(E529)-LEN(SUBSTITUTE(E529," ",""))=1,LEFT(E529,FIND(" ",E529)-1),Q528)</f>
        <v>Alcedo</v>
      </c>
      <c r="R529" s="19" t="e">
        <f t="shared" ref="R529:R557" si="125">IF(Q529&lt;&gt;Q528,R528+1,R528)</f>
        <v>#REF!</v>
      </c>
      <c r="S529" s="30">
        <v>151</v>
      </c>
      <c r="T529" s="19" t="str">
        <f t="shared" si="73"/>
        <v>Alcedo atthis</v>
      </c>
      <c r="U529" s="29" t="s">
        <v>1777</v>
      </c>
      <c r="V529" s="19" t="e">
        <f t="array" aca="1" ref="V529" ca="1">_xludf.XLOOKUP(U529,#REF!,#REF!)</f>
        <v>#NAME?</v>
      </c>
      <c r="W529" s="29">
        <v>9246</v>
      </c>
      <c r="X529" s="3" t="str">
        <f t="shared" si="92"/>
        <v/>
      </c>
      <c r="Y529" s="2" t="e">
        <f t="shared" si="74"/>
        <v>#REF!</v>
      </c>
      <c r="Z529" s="2" t="e">
        <f t="shared" si="75"/>
        <v>#REF!</v>
      </c>
      <c r="AA529" s="2" t="e">
        <f t="shared" si="76"/>
        <v>#REF!</v>
      </c>
      <c r="AB529" s="20" t="str">
        <f t="shared" si="77"/>
        <v>Common Kingfisher</v>
      </c>
      <c r="AC529" s="2" t="e">
        <f t="array" ref="AC529">IF(K529="3_art",IF(AB529=_xludf.XLOOKUP(W529,#REF!,#REF!),"",_xludf.XLOOKUP(W529,#REF!,#REF!)),IF(K529="2_familj",IF(AB529=_xludf.XLOOKUP(W529,#REF!,#REF!),"",_xludf.XLOOKUP(W529,#REF!,#REF!)),""))</f>
        <v>#REF!</v>
      </c>
    </row>
    <row r="530" spans="1:29" ht="13.5" customHeight="1">
      <c r="A530" s="37"/>
      <c r="B530" s="38" t="s">
        <v>36</v>
      </c>
      <c r="C530" s="38" t="s">
        <v>37</v>
      </c>
      <c r="D530" s="51"/>
      <c r="E530" s="44" t="s">
        <v>1779</v>
      </c>
      <c r="F530" s="45" t="s">
        <v>1780</v>
      </c>
      <c r="G530" s="45" t="s">
        <v>1781</v>
      </c>
      <c r="H530" s="60"/>
      <c r="K530" s="29" t="e">
        <f t="shared" si="90"/>
        <v>#REF!</v>
      </c>
      <c r="L530" s="30">
        <v>1</v>
      </c>
      <c r="M530" s="19" t="e">
        <f t="shared" si="123"/>
        <v>#REF!</v>
      </c>
      <c r="N530" s="29">
        <v>20</v>
      </c>
      <c r="O530" s="19" t="e">
        <f t="shared" si="91"/>
        <v>#REF!</v>
      </c>
      <c r="P530" s="30">
        <v>38</v>
      </c>
      <c r="Q530" s="19" t="str">
        <f t="shared" si="124"/>
        <v>Alcedo</v>
      </c>
      <c r="R530" s="19" t="e">
        <f t="shared" si="125"/>
        <v>#REF!</v>
      </c>
      <c r="S530" s="30">
        <v>151</v>
      </c>
      <c r="T530" s="19" t="str">
        <f t="shared" si="73"/>
        <v>Alcedo atthis ispida</v>
      </c>
      <c r="U530" s="29" t="s">
        <v>1782</v>
      </c>
      <c r="V530" s="19" t="e">
        <f t="array" aca="1" ref="V530" ca="1">_xludf.XLOOKUP(U530,#REF!,#REF!)</f>
        <v>#NAME?</v>
      </c>
      <c r="W530" s="29">
        <v>9247</v>
      </c>
      <c r="X530" s="3" t="str">
        <f t="shared" si="92"/>
        <v/>
      </c>
      <c r="Y530" s="2" t="e">
        <f t="shared" si="74"/>
        <v>#REF!</v>
      </c>
      <c r="Z530" s="2" t="e">
        <f t="shared" si="75"/>
        <v>#REF!</v>
      </c>
      <c r="AA530" s="2" t="e">
        <f t="shared" si="76"/>
        <v>#REF!</v>
      </c>
      <c r="AB530" s="20" t="str">
        <f t="shared" si="77"/>
        <v xml:space="preserve">   Northwestern Common Kingfisher</v>
      </c>
      <c r="AC530" s="2" t="e">
        <f t="array" ref="AC530">IF(K530="3_art",IF(AB530=_xludf.XLOOKUP(W530,#REF!,#REF!),"",_xludf.XLOOKUP(W530,#REF!,#REF!)),IF(K530="2_familj",IF(AB530=_xludf.XLOOKUP(W530,#REF!,#REF!),"",_xludf.XLOOKUP(W530,#REF!,#REF!)),""))</f>
        <v>#REF!</v>
      </c>
    </row>
    <row r="531" spans="1:29" ht="21" customHeight="1">
      <c r="A531" s="22"/>
      <c r="B531" s="22"/>
      <c r="C531" s="23"/>
      <c r="D531" s="24" t="s">
        <v>21</v>
      </c>
      <c r="E531" s="25" t="s">
        <v>1783</v>
      </c>
      <c r="F531" s="26" t="s">
        <v>1784</v>
      </c>
      <c r="G531" s="27"/>
      <c r="H531" s="27"/>
      <c r="I531" s="28"/>
      <c r="J531" s="28"/>
      <c r="K531" s="29" t="e">
        <f t="shared" si="90"/>
        <v>#REF!</v>
      </c>
      <c r="L531" s="30">
        <v>1</v>
      </c>
      <c r="M531" s="19" t="e">
        <f t="shared" si="123"/>
        <v>#REF!</v>
      </c>
      <c r="N531" s="29">
        <v>21</v>
      </c>
      <c r="O531" s="19" t="e">
        <f t="shared" si="91"/>
        <v>#REF!</v>
      </c>
      <c r="P531" s="32">
        <v>38</v>
      </c>
      <c r="Q531" s="19" t="str">
        <f t="shared" si="124"/>
        <v>Alcedo</v>
      </c>
      <c r="R531" s="19" t="e">
        <f t="shared" si="125"/>
        <v>#REF!</v>
      </c>
      <c r="S531" s="29">
        <v>151</v>
      </c>
      <c r="T531" s="19" t="str">
        <f t="shared" si="73"/>
        <v>PICIFORMES</v>
      </c>
      <c r="U531" s="29" t="s">
        <v>1783</v>
      </c>
      <c r="V531" s="19" t="e">
        <f t="array" aca="1" ref="V531" ca="1">_xludf.XLOOKUP(U531,#REF!,#REF!)</f>
        <v>#NAME?</v>
      </c>
      <c r="W531" s="29">
        <v>9759</v>
      </c>
      <c r="X531" s="3" t="str">
        <f t="shared" si="92"/>
        <v/>
      </c>
      <c r="Y531" s="2" t="e">
        <f t="shared" si="74"/>
        <v>#REF!</v>
      </c>
      <c r="Z531" s="20" t="e">
        <f t="shared" si="75"/>
        <v>#REF!</v>
      </c>
      <c r="AA531" s="2" t="e">
        <f t="shared" si="76"/>
        <v>#REF!</v>
      </c>
      <c r="AB531" s="2">
        <f t="shared" si="77"/>
        <v>0</v>
      </c>
      <c r="AC531" s="2" t="e">
        <f t="array" ref="AC531">IF(K531="3_art",IF(AB531=_xludf.XLOOKUP(W531,#REF!,#REF!),"",_xludf.XLOOKUP(W531,#REF!,#REF!)),IF(K531="2_familj",IF(AB531=_xludf.XLOOKUP(W531,#REF!,#REF!),"",_xludf.XLOOKUP(W531,#REF!,#REF!)),""))</f>
        <v>#REF!</v>
      </c>
    </row>
    <row r="532" spans="1:29" ht="13.5" customHeight="1">
      <c r="A532" s="33"/>
      <c r="B532" s="33"/>
      <c r="C532" s="33"/>
      <c r="D532" s="34" t="s">
        <v>21</v>
      </c>
      <c r="E532" s="35" t="s">
        <v>1785</v>
      </c>
      <c r="F532" s="36" t="s">
        <v>1786</v>
      </c>
      <c r="G532" s="36" t="s">
        <v>1787</v>
      </c>
      <c r="H532" s="33"/>
      <c r="K532" s="29" t="e">
        <f t="shared" si="90"/>
        <v>#REF!</v>
      </c>
      <c r="L532" s="30">
        <v>1</v>
      </c>
      <c r="M532" s="19" t="e">
        <f t="shared" si="123"/>
        <v>#REF!</v>
      </c>
      <c r="N532" s="29">
        <v>21</v>
      </c>
      <c r="O532" s="19" t="e">
        <f t="shared" si="91"/>
        <v>#REF!</v>
      </c>
      <c r="P532" s="30">
        <v>39</v>
      </c>
      <c r="Q532" s="19" t="str">
        <f t="shared" si="124"/>
        <v>Alcedo</v>
      </c>
      <c r="R532" s="19" t="e">
        <f t="shared" si="125"/>
        <v>#REF!</v>
      </c>
      <c r="S532" s="30">
        <v>151</v>
      </c>
      <c r="T532" s="19" t="str">
        <f t="shared" si="73"/>
        <v>Picidae</v>
      </c>
      <c r="U532" s="29" t="s">
        <v>1785</v>
      </c>
      <c r="V532" s="19" t="e">
        <f t="array" aca="1" ref="V532" ca="1">_xludf.XLOOKUP(U532,#REF!,#REF!)</f>
        <v>#NAME?</v>
      </c>
      <c r="W532" s="29">
        <v>10205</v>
      </c>
      <c r="X532" s="3" t="str">
        <f t="shared" si="92"/>
        <v/>
      </c>
      <c r="Y532" s="2" t="e">
        <f t="shared" si="74"/>
        <v>#REF!</v>
      </c>
      <c r="Z532" s="20" t="e">
        <f t="shared" si="75"/>
        <v>#REF!</v>
      </c>
      <c r="AA532" s="2" t="e">
        <f t="shared" si="76"/>
        <v>#REF!</v>
      </c>
      <c r="AB532" s="20" t="str">
        <f t="shared" si="77"/>
        <v>Woodpeckers</v>
      </c>
      <c r="AC532" s="2" t="e">
        <f t="array" ref="AC532">IF(K532="3_art",IF(AB532=_xludf.XLOOKUP(W532,#REF!,#REF!),"",_xludf.XLOOKUP(W532,#REF!,#REF!)),IF(K532="2_familj",IF(AB532=_xludf.XLOOKUP(W532,#REF!,#REF!),"",_xludf.XLOOKUP(W532,#REF!,#REF!)),""))</f>
        <v>#REF!</v>
      </c>
    </row>
    <row r="533" spans="1:29" ht="13.5" customHeight="1">
      <c r="A533" s="37"/>
      <c r="B533" s="37"/>
      <c r="C533" s="37"/>
      <c r="D533" s="48"/>
      <c r="E533" s="40" t="s">
        <v>1788</v>
      </c>
      <c r="F533" s="41" t="s">
        <v>1789</v>
      </c>
      <c r="G533" s="41" t="s">
        <v>1790</v>
      </c>
      <c r="H533" s="49"/>
      <c r="K533" s="29" t="e">
        <f t="shared" si="90"/>
        <v>#REF!</v>
      </c>
      <c r="L533" s="30">
        <v>1</v>
      </c>
      <c r="M533" s="19" t="e">
        <f t="shared" si="123"/>
        <v>#REF!</v>
      </c>
      <c r="N533" s="29">
        <v>21</v>
      </c>
      <c r="O533" s="19" t="e">
        <f t="shared" si="91"/>
        <v>#REF!</v>
      </c>
      <c r="P533" s="30">
        <v>39</v>
      </c>
      <c r="Q533" s="19" t="str">
        <f t="shared" si="124"/>
        <v>Jynx</v>
      </c>
      <c r="R533" s="19" t="e">
        <f t="shared" si="125"/>
        <v>#REF!</v>
      </c>
      <c r="S533" s="30">
        <v>152</v>
      </c>
      <c r="T533" s="19" t="str">
        <f t="shared" si="73"/>
        <v>Jynx torquilla</v>
      </c>
      <c r="U533" s="29" t="s">
        <v>1788</v>
      </c>
      <c r="V533" s="19" t="e">
        <f t="array" aca="1" ref="V533" ca="1">_xludf.XLOOKUP(U533,#REF!,#REF!)</f>
        <v>#NAME?</v>
      </c>
      <c r="W533" s="29">
        <v>10211</v>
      </c>
      <c r="X533" s="3" t="str">
        <f t="shared" si="92"/>
        <v/>
      </c>
      <c r="Y533" s="2" t="e">
        <f t="shared" si="74"/>
        <v>#REF!</v>
      </c>
      <c r="Z533" s="2" t="e">
        <f t="shared" si="75"/>
        <v>#REF!</v>
      </c>
      <c r="AA533" s="2" t="e">
        <f t="shared" si="76"/>
        <v>#REF!</v>
      </c>
      <c r="AB533" s="20" t="str">
        <f t="shared" si="77"/>
        <v>Eurasian Wryneck</v>
      </c>
      <c r="AC533" s="2" t="e">
        <f t="array" ref="AC533">IF(K533="3_art",IF(AB533=_xludf.XLOOKUP(W533,#REF!,#REF!),"",_xludf.XLOOKUP(W533,#REF!,#REF!)),IF(K533="2_familj",IF(AB533=_xludf.XLOOKUP(W533,#REF!,#REF!),"",_xludf.XLOOKUP(W533,#REF!,#REF!)),""))</f>
        <v>#REF!</v>
      </c>
    </row>
    <row r="534" spans="1:29" ht="13.5" customHeight="1">
      <c r="A534" s="37"/>
      <c r="B534" s="38" t="s">
        <v>36</v>
      </c>
      <c r="C534" s="38" t="s">
        <v>37</v>
      </c>
      <c r="D534" s="51"/>
      <c r="E534" s="44" t="s">
        <v>1791</v>
      </c>
      <c r="F534" s="45" t="s">
        <v>1792</v>
      </c>
      <c r="G534" s="45" t="s">
        <v>1793</v>
      </c>
      <c r="H534" s="60"/>
      <c r="K534" s="29" t="e">
        <f t="shared" si="90"/>
        <v>#REF!</v>
      </c>
      <c r="L534" s="30">
        <v>1</v>
      </c>
      <c r="M534" s="19" t="e">
        <f t="shared" si="123"/>
        <v>#REF!</v>
      </c>
      <c r="N534" s="29">
        <v>21</v>
      </c>
      <c r="O534" s="19" t="e">
        <f t="shared" si="91"/>
        <v>#REF!</v>
      </c>
      <c r="P534" s="30">
        <v>39</v>
      </c>
      <c r="Q534" s="19" t="str">
        <f t="shared" si="124"/>
        <v>Jynx</v>
      </c>
      <c r="R534" s="19" t="e">
        <f t="shared" si="125"/>
        <v>#REF!</v>
      </c>
      <c r="S534" s="30">
        <v>152</v>
      </c>
      <c r="T534" s="19" t="str">
        <f t="shared" si="73"/>
        <v>Jynx torquilla torquilla</v>
      </c>
      <c r="U534" s="29" t="s">
        <v>1794</v>
      </c>
      <c r="V534" s="19" t="e">
        <f t="array" aca="1" ref="V534" ca="1">_xludf.XLOOKUP(U534,#REF!,#REF!)</f>
        <v>#NAME?</v>
      </c>
      <c r="W534" s="29">
        <v>10212</v>
      </c>
      <c r="X534" s="3" t="str">
        <f t="shared" si="92"/>
        <v/>
      </c>
      <c r="Y534" s="2" t="e">
        <f t="shared" si="74"/>
        <v>#REF!</v>
      </c>
      <c r="Z534" s="2" t="e">
        <f t="shared" si="75"/>
        <v>#REF!</v>
      </c>
      <c r="AA534" s="2" t="e">
        <f t="shared" si="76"/>
        <v>#REF!</v>
      </c>
      <c r="AB534" s="20" t="str">
        <f t="shared" si="77"/>
        <v xml:space="preserve">   Common Eurasian Wryneck</v>
      </c>
      <c r="AC534" s="2" t="e">
        <f t="array" ref="AC534">IF(K534="3_art",IF(AB534=_xludf.XLOOKUP(W534,#REF!,#REF!),"",_xludf.XLOOKUP(W534,#REF!,#REF!)),IF(K534="2_familj",IF(AB534=_xludf.XLOOKUP(W534,#REF!,#REF!),"",_xludf.XLOOKUP(W534,#REF!,#REF!)),""))</f>
        <v>#REF!</v>
      </c>
    </row>
    <row r="535" spans="1:29" ht="13.5" customHeight="1">
      <c r="A535" s="37"/>
      <c r="B535" s="37"/>
      <c r="C535" s="37"/>
      <c r="D535" s="48"/>
      <c r="E535" s="68" t="s">
        <v>1795</v>
      </c>
      <c r="F535" s="41" t="s">
        <v>1796</v>
      </c>
      <c r="G535" s="41" t="s">
        <v>1797</v>
      </c>
      <c r="H535" s="50"/>
      <c r="K535" s="29" t="e">
        <f t="shared" si="90"/>
        <v>#REF!</v>
      </c>
      <c r="L535" s="30">
        <v>1</v>
      </c>
      <c r="M535" s="19" t="e">
        <f t="shared" si="123"/>
        <v>#REF!</v>
      </c>
      <c r="N535" s="29">
        <v>21</v>
      </c>
      <c r="O535" s="19" t="e">
        <f t="shared" si="91"/>
        <v>#REF!</v>
      </c>
      <c r="P535" s="30">
        <v>39</v>
      </c>
      <c r="Q535" s="19" t="str">
        <f t="shared" si="124"/>
        <v>Picus</v>
      </c>
      <c r="R535" s="19" t="e">
        <f t="shared" si="125"/>
        <v>#REF!</v>
      </c>
      <c r="S535" s="30">
        <v>153</v>
      </c>
      <c r="T535" s="19" t="str">
        <f t="shared" si="73"/>
        <v>Picus canus</v>
      </c>
      <c r="U535" s="29" t="s">
        <v>1795</v>
      </c>
      <c r="V535" s="19" t="e">
        <f t="array" aca="1" ref="V535" ca="1">_xludf.XLOOKUP(U535,#REF!,#REF!)</f>
        <v>#NAME?</v>
      </c>
      <c r="W535" s="29">
        <v>10399</v>
      </c>
      <c r="X535" s="3" t="str">
        <f t="shared" si="92"/>
        <v/>
      </c>
      <c r="Y535" s="2" t="e">
        <f t="shared" si="74"/>
        <v>#REF!</v>
      </c>
      <c r="Z535" s="2" t="e">
        <f t="shared" si="75"/>
        <v>#REF!</v>
      </c>
      <c r="AA535" s="2" t="e">
        <f t="shared" si="76"/>
        <v>#REF!</v>
      </c>
      <c r="AB535" s="20" t="str">
        <f t="shared" si="77"/>
        <v>Grey-headed Woodpecker</v>
      </c>
      <c r="AC535" s="2" t="e">
        <f t="array" ref="AC535">IF(K535="3_art",IF(AB535=_xludf.XLOOKUP(W535,#REF!,#REF!),"",_xludf.XLOOKUP(W535,#REF!,#REF!)),IF(K535="2_familj",IF(AB535=_xludf.XLOOKUP(W535,#REF!,#REF!),"",_xludf.XLOOKUP(W535,#REF!,#REF!)),""))</f>
        <v>#REF!</v>
      </c>
    </row>
    <row r="536" spans="1:29" ht="13.5" customHeight="1">
      <c r="A536" s="37"/>
      <c r="B536" s="38" t="s">
        <v>36</v>
      </c>
      <c r="C536" s="38" t="s">
        <v>37</v>
      </c>
      <c r="D536" s="51"/>
      <c r="E536" s="65" t="s">
        <v>1798</v>
      </c>
      <c r="F536" s="45" t="s">
        <v>1799</v>
      </c>
      <c r="G536" s="45" t="s">
        <v>1800</v>
      </c>
      <c r="H536" s="60"/>
      <c r="K536" s="29" t="e">
        <f t="shared" si="90"/>
        <v>#REF!</v>
      </c>
      <c r="L536" s="30">
        <v>1</v>
      </c>
      <c r="M536" s="19" t="e">
        <f t="shared" si="123"/>
        <v>#REF!</v>
      </c>
      <c r="N536" s="29">
        <v>21</v>
      </c>
      <c r="O536" s="19" t="e">
        <f t="shared" si="91"/>
        <v>#REF!</v>
      </c>
      <c r="P536" s="30">
        <v>39</v>
      </c>
      <c r="Q536" s="19" t="str">
        <f t="shared" si="124"/>
        <v>Picus</v>
      </c>
      <c r="R536" s="19" t="e">
        <f t="shared" si="125"/>
        <v>#REF!</v>
      </c>
      <c r="S536" s="30">
        <v>153</v>
      </c>
      <c r="T536" s="19" t="str">
        <f t="shared" si="73"/>
        <v>Picus canus canus</v>
      </c>
      <c r="U536" s="29" t="s">
        <v>1801</v>
      </c>
      <c r="V536" s="19" t="e">
        <f t="array" aca="1" ref="V536" ca="1">_xludf.XLOOKUP(U536,#REF!,#REF!)</f>
        <v>#NAME?</v>
      </c>
      <c r="W536" s="29">
        <v>10400</v>
      </c>
      <c r="X536" s="3" t="str">
        <f t="shared" si="92"/>
        <v/>
      </c>
      <c r="Y536" s="2" t="e">
        <f t="shared" si="74"/>
        <v>#REF!</v>
      </c>
      <c r="Z536" s="2" t="e">
        <f t="shared" si="75"/>
        <v>#REF!</v>
      </c>
      <c r="AA536" s="2" t="e">
        <f t="shared" si="76"/>
        <v>#REF!</v>
      </c>
      <c r="AB536" s="20" t="str">
        <f t="shared" si="77"/>
        <v xml:space="preserve">   Western Grey-headed Woodpecker</v>
      </c>
      <c r="AC536" s="2" t="e">
        <f t="array" ref="AC536">IF(K536="3_art",IF(AB536=_xludf.XLOOKUP(W536,#REF!,#REF!),"",_xludf.XLOOKUP(W536,#REF!,#REF!)),IF(K536="2_familj",IF(AB536=_xludf.XLOOKUP(W536,#REF!,#REF!),"",_xludf.XLOOKUP(W536,#REF!,#REF!)),""))</f>
        <v>#REF!</v>
      </c>
    </row>
    <row r="537" spans="1:29" ht="13.5" customHeight="1">
      <c r="A537" s="37"/>
      <c r="B537" s="37"/>
      <c r="C537" s="37"/>
      <c r="D537" s="48"/>
      <c r="E537" s="68" t="s">
        <v>1802</v>
      </c>
      <c r="F537" s="41" t="s">
        <v>1803</v>
      </c>
      <c r="G537" s="41" t="s">
        <v>1804</v>
      </c>
      <c r="H537" s="49"/>
      <c r="K537" s="29" t="e">
        <f t="shared" si="90"/>
        <v>#REF!</v>
      </c>
      <c r="L537" s="30">
        <v>1</v>
      </c>
      <c r="M537" s="19" t="e">
        <f t="shared" si="123"/>
        <v>#REF!</v>
      </c>
      <c r="N537" s="29">
        <v>21</v>
      </c>
      <c r="O537" s="19" t="e">
        <f t="shared" si="91"/>
        <v>#REF!</v>
      </c>
      <c r="P537" s="30">
        <v>39</v>
      </c>
      <c r="Q537" s="19" t="str">
        <f t="shared" si="124"/>
        <v>Picus</v>
      </c>
      <c r="R537" s="19" t="e">
        <f t="shared" si="125"/>
        <v>#REF!</v>
      </c>
      <c r="S537" s="30">
        <v>153</v>
      </c>
      <c r="T537" s="19" t="str">
        <f t="shared" si="73"/>
        <v>Picus viridis</v>
      </c>
      <c r="U537" s="29" t="s">
        <v>1802</v>
      </c>
      <c r="V537" s="19" t="e">
        <f t="array" aca="1" ref="V537" ca="1">_xludf.XLOOKUP(U537,#REF!,#REF!)</f>
        <v>#NAME?</v>
      </c>
      <c r="W537" s="29">
        <v>10416</v>
      </c>
      <c r="X537" s="3" t="str">
        <f t="shared" si="92"/>
        <v/>
      </c>
      <c r="Y537" s="2" t="e">
        <f t="shared" si="74"/>
        <v>#REF!</v>
      </c>
      <c r="Z537" s="2" t="e">
        <f t="shared" si="75"/>
        <v>#REF!</v>
      </c>
      <c r="AA537" s="2" t="e">
        <f t="shared" si="76"/>
        <v>#REF!</v>
      </c>
      <c r="AB537" s="20" t="str">
        <f t="shared" si="77"/>
        <v>European Green Woodpecker</v>
      </c>
      <c r="AC537" s="2" t="e">
        <f t="array" ref="AC537">IF(K537="3_art",IF(AB537=_xludf.XLOOKUP(W537,#REF!,#REF!),"",_xludf.XLOOKUP(W537,#REF!,#REF!)),IF(K537="2_familj",IF(AB537=_xludf.XLOOKUP(W537,#REF!,#REF!),"",_xludf.XLOOKUP(W537,#REF!,#REF!)),""))</f>
        <v>#REF!</v>
      </c>
    </row>
    <row r="538" spans="1:29" ht="13.5" customHeight="1">
      <c r="A538" s="37"/>
      <c r="B538" s="38" t="s">
        <v>36</v>
      </c>
      <c r="C538" s="38" t="s">
        <v>37</v>
      </c>
      <c r="D538" s="51"/>
      <c r="E538" s="65" t="s">
        <v>1805</v>
      </c>
      <c r="F538" s="45" t="s">
        <v>1806</v>
      </c>
      <c r="G538" s="45" t="s">
        <v>1807</v>
      </c>
      <c r="H538" s="49"/>
      <c r="K538" s="29" t="e">
        <f t="shared" si="90"/>
        <v>#REF!</v>
      </c>
      <c r="L538" s="30">
        <v>1</v>
      </c>
      <c r="M538" s="19" t="e">
        <f t="shared" si="123"/>
        <v>#REF!</v>
      </c>
      <c r="N538" s="29">
        <v>21</v>
      </c>
      <c r="O538" s="19" t="e">
        <f t="shared" si="91"/>
        <v>#REF!</v>
      </c>
      <c r="P538" s="30">
        <v>39</v>
      </c>
      <c r="Q538" s="19" t="str">
        <f t="shared" si="124"/>
        <v>Picus</v>
      </c>
      <c r="R538" s="19" t="e">
        <f t="shared" si="125"/>
        <v>#REF!</v>
      </c>
      <c r="S538" s="30">
        <v>153</v>
      </c>
      <c r="T538" s="19" t="str">
        <f t="shared" si="73"/>
        <v>Picus viridis viridis</v>
      </c>
      <c r="U538" s="29" t="s">
        <v>1808</v>
      </c>
      <c r="V538" s="19" t="e">
        <f t="array" aca="1" ref="V538" ca="1">_xludf.XLOOKUP(U538,#REF!,#REF!)</f>
        <v>#NAME?</v>
      </c>
      <c r="W538" s="29">
        <v>10417</v>
      </c>
      <c r="X538" s="3" t="str">
        <f t="shared" si="92"/>
        <v/>
      </c>
      <c r="Y538" s="2" t="e">
        <f t="shared" si="74"/>
        <v>#REF!</v>
      </c>
      <c r="Z538" s="2" t="e">
        <f t="shared" si="75"/>
        <v>#REF!</v>
      </c>
      <c r="AA538" s="2" t="e">
        <f t="shared" si="76"/>
        <v>#REF!</v>
      </c>
      <c r="AB538" s="20" t="str">
        <f t="shared" si="77"/>
        <v xml:space="preserve">   Northern European Green Woodpecker</v>
      </c>
      <c r="AC538" s="2" t="e">
        <f t="array" ref="AC538">IF(K538="3_art",IF(AB538=_xludf.XLOOKUP(W538,#REF!,#REF!),"",_xludf.XLOOKUP(W538,#REF!,#REF!)),IF(K538="2_familj",IF(AB538=_xludf.XLOOKUP(W538,#REF!,#REF!),"",_xludf.XLOOKUP(W538,#REF!,#REF!)),""))</f>
        <v>#REF!</v>
      </c>
    </row>
    <row r="539" spans="1:29" ht="13.5" customHeight="1">
      <c r="A539" s="37"/>
      <c r="B539" s="37"/>
      <c r="C539" s="37"/>
      <c r="D539" s="48"/>
      <c r="E539" s="40" t="s">
        <v>1809</v>
      </c>
      <c r="F539" s="41" t="s">
        <v>1810</v>
      </c>
      <c r="G539" s="41" t="s">
        <v>1811</v>
      </c>
      <c r="H539" s="49"/>
      <c r="K539" s="29" t="e">
        <f t="shared" si="90"/>
        <v>#REF!</v>
      </c>
      <c r="L539" s="30">
        <v>1</v>
      </c>
      <c r="M539" s="19" t="e">
        <f t="shared" si="123"/>
        <v>#REF!</v>
      </c>
      <c r="N539" s="29">
        <v>21</v>
      </c>
      <c r="O539" s="19" t="e">
        <f t="shared" si="91"/>
        <v>#REF!</v>
      </c>
      <c r="P539" s="30">
        <v>39</v>
      </c>
      <c r="Q539" s="19" t="str">
        <f t="shared" si="124"/>
        <v>Dryocopus</v>
      </c>
      <c r="R539" s="19" t="e">
        <f t="shared" si="125"/>
        <v>#REF!</v>
      </c>
      <c r="S539" s="30">
        <v>154</v>
      </c>
      <c r="T539" s="19" t="str">
        <f t="shared" si="73"/>
        <v>Dryocopus martius</v>
      </c>
      <c r="U539" s="29" t="s">
        <v>1809</v>
      </c>
      <c r="V539" s="19" t="e">
        <f t="array" aca="1" ref="V539" ca="1">_xludf.XLOOKUP(U539,#REF!,#REF!)</f>
        <v>#NAME?</v>
      </c>
      <c r="W539" s="29">
        <v>10502</v>
      </c>
      <c r="X539" s="3" t="str">
        <f t="shared" si="92"/>
        <v/>
      </c>
      <c r="Y539" s="2" t="e">
        <f t="shared" si="74"/>
        <v>#REF!</v>
      </c>
      <c r="Z539" s="2" t="e">
        <f t="shared" si="75"/>
        <v>#REF!</v>
      </c>
      <c r="AA539" s="2" t="e">
        <f t="shared" si="76"/>
        <v>#REF!</v>
      </c>
      <c r="AB539" s="20" t="str">
        <f t="shared" si="77"/>
        <v>Black Woodpecker</v>
      </c>
      <c r="AC539" s="2" t="e">
        <f t="array" ref="AC539">IF(K539="3_art",IF(AB539=_xludf.XLOOKUP(W539,#REF!,#REF!),"",_xludf.XLOOKUP(W539,#REF!,#REF!)),IF(K539="2_familj",IF(AB539=_xludf.XLOOKUP(W539,#REF!,#REF!),"",_xludf.XLOOKUP(W539,#REF!,#REF!)),""))</f>
        <v>#REF!</v>
      </c>
    </row>
    <row r="540" spans="1:29" ht="13.5" customHeight="1">
      <c r="A540" s="37"/>
      <c r="B540" s="38" t="s">
        <v>36</v>
      </c>
      <c r="C540" s="38" t="s">
        <v>37</v>
      </c>
      <c r="D540" s="51"/>
      <c r="E540" s="44" t="s">
        <v>1812</v>
      </c>
      <c r="F540" s="45" t="s">
        <v>1813</v>
      </c>
      <c r="G540" s="45" t="s">
        <v>1814</v>
      </c>
      <c r="H540" s="60"/>
      <c r="K540" s="29" t="e">
        <f t="shared" si="90"/>
        <v>#REF!</v>
      </c>
      <c r="L540" s="30">
        <v>1</v>
      </c>
      <c r="M540" s="19" t="e">
        <f t="shared" si="123"/>
        <v>#REF!</v>
      </c>
      <c r="N540" s="29">
        <v>21</v>
      </c>
      <c r="O540" s="19" t="e">
        <f t="shared" si="91"/>
        <v>#REF!</v>
      </c>
      <c r="P540" s="30">
        <v>39</v>
      </c>
      <c r="Q540" s="19" t="str">
        <f t="shared" si="124"/>
        <v>Dryocopus</v>
      </c>
      <c r="R540" s="19" t="e">
        <f t="shared" si="125"/>
        <v>#REF!</v>
      </c>
      <c r="S540" s="30">
        <v>154</v>
      </c>
      <c r="T540" s="19" t="str">
        <f t="shared" si="73"/>
        <v>Dryocopus martius martius</v>
      </c>
      <c r="U540" s="29" t="s">
        <v>1815</v>
      </c>
      <c r="V540" s="19" t="e">
        <f t="array" aca="1" ref="V540" ca="1">_xludf.XLOOKUP(U540,#REF!,#REF!)</f>
        <v>#NAME?</v>
      </c>
      <c r="W540" s="29">
        <v>10503</v>
      </c>
      <c r="X540" s="3" t="str">
        <f t="shared" si="92"/>
        <v/>
      </c>
      <c r="Y540" s="2" t="e">
        <f t="shared" si="74"/>
        <v>#REF!</v>
      </c>
      <c r="Z540" s="2" t="e">
        <f t="shared" si="75"/>
        <v>#REF!</v>
      </c>
      <c r="AA540" s="2" t="e">
        <f t="shared" si="76"/>
        <v>#REF!</v>
      </c>
      <c r="AB540" s="20" t="str">
        <f t="shared" si="77"/>
        <v xml:space="preserve">   Common Black Woodpecker</v>
      </c>
      <c r="AC540" s="2" t="e">
        <f t="array" ref="AC540">IF(K540="3_art",IF(AB540=_xludf.XLOOKUP(W540,#REF!,#REF!),"",_xludf.XLOOKUP(W540,#REF!,#REF!)),IF(K540="2_familj",IF(AB540=_xludf.XLOOKUP(W540,#REF!,#REF!),"",_xludf.XLOOKUP(W540,#REF!,#REF!)),""))</f>
        <v>#REF!</v>
      </c>
    </row>
    <row r="541" spans="1:29" ht="13.5" customHeight="1">
      <c r="A541" s="37"/>
      <c r="B541" s="37"/>
      <c r="C541" s="37"/>
      <c r="D541" s="48"/>
      <c r="E541" s="40" t="s">
        <v>1816</v>
      </c>
      <c r="F541" s="41" t="s">
        <v>1817</v>
      </c>
      <c r="G541" s="41" t="s">
        <v>1818</v>
      </c>
      <c r="H541" s="49"/>
      <c r="K541" s="29" t="e">
        <f t="shared" si="90"/>
        <v>#REF!</v>
      </c>
      <c r="L541" s="30">
        <v>1</v>
      </c>
      <c r="M541" s="19" t="e">
        <f t="shared" si="123"/>
        <v>#REF!</v>
      </c>
      <c r="N541" s="29">
        <v>21</v>
      </c>
      <c r="O541" s="19" t="e">
        <f t="shared" si="91"/>
        <v>#REF!</v>
      </c>
      <c r="P541" s="30">
        <v>39</v>
      </c>
      <c r="Q541" s="19" t="str">
        <f t="shared" si="124"/>
        <v>Picoides</v>
      </c>
      <c r="R541" s="19" t="e">
        <f t="shared" si="125"/>
        <v>#REF!</v>
      </c>
      <c r="S541" s="30">
        <v>155</v>
      </c>
      <c r="T541" s="19" t="str">
        <f t="shared" ref="T541:T566" si="126">IF(LEN(E541)-LEN(SUBSTITUTE(E541,".",""))=0,TRIM(E541),TRIM(CONCATENATE(LEFT(TRIM(E541),FIND(" ",TRIM(E541))-1)," ",MID(TRIM(E541),FIND(" ",TRIM(E541))+4,99)," ",MID(TRIM(E541),FIND(" ",TRIM(E541))+4,99))))</f>
        <v>Picoides tridactylus</v>
      </c>
      <c r="U541" s="29" t="s">
        <v>1816</v>
      </c>
      <c r="V541" s="19" t="e">
        <f t="array" aca="1" ref="V541" ca="1">_xludf.XLOOKUP(U541,#REF!,#REF!)</f>
        <v>#NAME?</v>
      </c>
      <c r="W541" s="29">
        <v>10788</v>
      </c>
      <c r="X541" s="3" t="str">
        <f t="shared" si="92"/>
        <v/>
      </c>
      <c r="Y541" s="2" t="e">
        <f t="shared" ref="Y541:Y566" si="127">IF(K541="4_underart",CONCATENATE("   ",U541),U541)</f>
        <v>#REF!</v>
      </c>
      <c r="Z541" s="2" t="e">
        <f t="shared" ref="Z541:Z566" si="128">IF(#REF!&lt;&gt;"Ordning",IF(#REF!&lt;&gt;"Familj",#REF!,""),"")</f>
        <v>#REF!</v>
      </c>
      <c r="AA541" s="2" t="e">
        <f t="shared" ref="AA541:AA566" si="129">IF(#REF!="Ordning",#REF!,IF(#REF!="Familj",#REF!,""))</f>
        <v>#REF!</v>
      </c>
      <c r="AB541" s="20" t="str">
        <f t="shared" ref="AB541:AB566" si="130">IF(LEFT(G541,7)="Ordning",PROPER(MID(G541,9,999)),IF(LEFT(G541,6)="Familj",PROPER(MID(G541,8,999)),G541))</f>
        <v>Eurasian Three-toed Woodpecker</v>
      </c>
      <c r="AC541" s="2" t="e">
        <f t="array" ref="AC541">IF(K541="3_art",IF(AB541=_xludf.XLOOKUP(W541,#REF!,#REF!),"",_xludf.XLOOKUP(W541,#REF!,#REF!)),IF(K541="2_familj",IF(AB541=_xludf.XLOOKUP(W541,#REF!,#REF!),"",_xludf.XLOOKUP(W541,#REF!,#REF!)),""))</f>
        <v>#REF!</v>
      </c>
    </row>
    <row r="542" spans="1:29" ht="13.5" customHeight="1">
      <c r="A542" s="37"/>
      <c r="B542" s="38" t="s">
        <v>36</v>
      </c>
      <c r="C542" s="38" t="s">
        <v>37</v>
      </c>
      <c r="D542" s="51"/>
      <c r="E542" s="44" t="s">
        <v>1819</v>
      </c>
      <c r="F542" s="45" t="s">
        <v>1820</v>
      </c>
      <c r="G542" s="70" t="s">
        <v>1821</v>
      </c>
      <c r="H542" s="60"/>
      <c r="K542" s="29" t="e">
        <f t="shared" si="90"/>
        <v>#REF!</v>
      </c>
      <c r="L542" s="30">
        <v>1</v>
      </c>
      <c r="M542" s="19" t="e">
        <f t="shared" si="123"/>
        <v>#REF!</v>
      </c>
      <c r="N542" s="29">
        <v>21</v>
      </c>
      <c r="O542" s="19" t="e">
        <f t="shared" si="91"/>
        <v>#REF!</v>
      </c>
      <c r="P542" s="30">
        <v>39</v>
      </c>
      <c r="Q542" s="19" t="str">
        <f t="shared" si="124"/>
        <v>Picoides</v>
      </c>
      <c r="R542" s="19" t="e">
        <f t="shared" si="125"/>
        <v>#REF!</v>
      </c>
      <c r="S542" s="30">
        <v>155</v>
      </c>
      <c r="T542" s="19" t="str">
        <f t="shared" si="126"/>
        <v>Picoides tridactylus tridactylus</v>
      </c>
      <c r="U542" s="29" t="s">
        <v>1822</v>
      </c>
      <c r="V542" s="19" t="e">
        <f t="array" aca="1" ref="V542" ca="1">_xludf.XLOOKUP(U542,#REF!,#REF!)</f>
        <v>#NAME?</v>
      </c>
      <c r="W542" s="29">
        <v>10789</v>
      </c>
      <c r="X542" s="3" t="str">
        <f t="shared" si="92"/>
        <v/>
      </c>
      <c r="Y542" s="2" t="e">
        <f t="shared" si="127"/>
        <v>#REF!</v>
      </c>
      <c r="Z542" s="2" t="e">
        <f t="shared" si="128"/>
        <v>#REF!</v>
      </c>
      <c r="AA542" s="2" t="e">
        <f t="shared" si="129"/>
        <v>#REF!</v>
      </c>
      <c r="AB542" s="20" t="str">
        <f t="shared" si="130"/>
        <v xml:space="preserve">   Southern Taiga Three-toed Woodpecker*</v>
      </c>
      <c r="AC542" s="2" t="e">
        <f t="array" ref="AC542">IF(K542="3_art",IF(AB542=_xludf.XLOOKUP(W542,#REF!,#REF!),"",_xludf.XLOOKUP(W542,#REF!,#REF!)),IF(K542="2_familj",IF(AB542=_xludf.XLOOKUP(W542,#REF!,#REF!),"",_xludf.XLOOKUP(W542,#REF!,#REF!)),""))</f>
        <v>#REF!</v>
      </c>
    </row>
    <row r="543" spans="1:29" ht="13.5" customHeight="1">
      <c r="A543" s="38" t="s">
        <v>84</v>
      </c>
      <c r="B543" s="37"/>
      <c r="C543" s="37"/>
      <c r="D543" s="83"/>
      <c r="E543" s="40" t="s">
        <v>1823</v>
      </c>
      <c r="F543" s="41" t="s">
        <v>1824</v>
      </c>
      <c r="G543" s="41" t="s">
        <v>1825</v>
      </c>
      <c r="H543" s="41" t="s">
        <v>1826</v>
      </c>
      <c r="K543" s="29" t="e">
        <f t="shared" si="90"/>
        <v>#REF!</v>
      </c>
      <c r="L543" s="30">
        <v>1</v>
      </c>
      <c r="M543" s="19" t="e">
        <f t="shared" si="123"/>
        <v>#REF!</v>
      </c>
      <c r="N543" s="29">
        <v>21</v>
      </c>
      <c r="O543" s="19" t="e">
        <f t="shared" si="91"/>
        <v>#REF!</v>
      </c>
      <c r="P543" s="30">
        <v>39</v>
      </c>
      <c r="Q543" s="19" t="str">
        <f t="shared" si="124"/>
        <v>Dendrocoptes</v>
      </c>
      <c r="R543" s="19" t="e">
        <f t="shared" si="125"/>
        <v>#REF!</v>
      </c>
      <c r="S543" s="30">
        <v>156</v>
      </c>
      <c r="T543" s="19" t="str">
        <f t="shared" si="126"/>
        <v>Dendrocoptes medius</v>
      </c>
      <c r="U543" s="29" t="s">
        <v>1823</v>
      </c>
      <c r="V543" s="19" t="e">
        <f t="array" aca="1" ref="V543" ca="1">_xludf.XLOOKUP(U543,#REF!,#REF!)</f>
        <v>#NAME?</v>
      </c>
      <c r="W543" s="29">
        <v>10840</v>
      </c>
      <c r="X543" s="3" t="str">
        <f t="shared" si="92"/>
        <v/>
      </c>
      <c r="Y543" s="2" t="e">
        <f t="shared" si="127"/>
        <v>#REF!</v>
      </c>
      <c r="Z543" s="2" t="e">
        <f t="shared" si="128"/>
        <v>#REF!</v>
      </c>
      <c r="AA543" s="2" t="e">
        <f t="shared" si="129"/>
        <v>#REF!</v>
      </c>
      <c r="AB543" s="20" t="str">
        <f t="shared" si="130"/>
        <v>Middle Spotted Woodpecker</v>
      </c>
      <c r="AC543" s="2" t="e">
        <f t="array" ref="AC543">IF(K543="3_art",IF(AB543=_xludf.XLOOKUP(W543,#REF!,#REF!),"",_xludf.XLOOKUP(W543,#REF!,#REF!)),IF(K543="2_familj",IF(AB543=_xludf.XLOOKUP(W543,#REF!,#REF!),"",_xludf.XLOOKUP(W543,#REF!,#REF!)),""))</f>
        <v>#REF!</v>
      </c>
    </row>
    <row r="544" spans="1:29" ht="13.5" customHeight="1">
      <c r="A544" s="37"/>
      <c r="B544" s="38" t="s">
        <v>36</v>
      </c>
      <c r="C544" s="38" t="s">
        <v>31</v>
      </c>
      <c r="D544" s="72" t="s">
        <v>460</v>
      </c>
      <c r="E544" s="44" t="s">
        <v>1827</v>
      </c>
      <c r="F544" s="45" t="s">
        <v>1828</v>
      </c>
      <c r="G544" s="45" t="s">
        <v>1829</v>
      </c>
      <c r="H544" s="88"/>
      <c r="K544" s="29" t="e">
        <f t="shared" si="90"/>
        <v>#REF!</v>
      </c>
      <c r="L544" s="30">
        <v>1</v>
      </c>
      <c r="M544" s="19" t="e">
        <f t="shared" si="123"/>
        <v>#REF!</v>
      </c>
      <c r="N544" s="29">
        <v>21</v>
      </c>
      <c r="O544" s="19" t="e">
        <f t="shared" si="91"/>
        <v>#REF!</v>
      </c>
      <c r="P544" s="30">
        <v>39</v>
      </c>
      <c r="Q544" s="19" t="str">
        <f t="shared" si="124"/>
        <v>Dendrocoptes</v>
      </c>
      <c r="R544" s="19" t="e">
        <f t="shared" si="125"/>
        <v>#REF!</v>
      </c>
      <c r="S544" s="30">
        <v>156</v>
      </c>
      <c r="T544" s="19" t="str">
        <f t="shared" si="126"/>
        <v>Dendrocoptes medius medius</v>
      </c>
      <c r="U544" s="29" t="s">
        <v>1830</v>
      </c>
      <c r="V544" s="19" t="e">
        <f t="array" aca="1" ref="V544" ca="1">_xludf.XLOOKUP(U544,#REF!,#REF!)</f>
        <v>#NAME?</v>
      </c>
      <c r="W544" s="29">
        <v>10841</v>
      </c>
      <c r="X544" s="3" t="str">
        <f t="shared" si="92"/>
        <v/>
      </c>
      <c r="Y544" s="2" t="e">
        <f t="shared" si="127"/>
        <v>#REF!</v>
      </c>
      <c r="Z544" s="2" t="e">
        <f t="shared" si="128"/>
        <v>#REF!</v>
      </c>
      <c r="AA544" s="2" t="e">
        <f t="shared" si="129"/>
        <v>#REF!</v>
      </c>
      <c r="AB544" s="20" t="str">
        <f t="shared" si="130"/>
        <v xml:space="preserve">   Common Middle Spotted Woodpecker</v>
      </c>
      <c r="AC544" s="2" t="e">
        <f t="array" ref="AC544">IF(K544="3_art",IF(AB544=_xludf.XLOOKUP(W544,#REF!,#REF!),"",_xludf.XLOOKUP(W544,#REF!,#REF!)),IF(K544="2_familj",IF(AB544=_xludf.XLOOKUP(W544,#REF!,#REF!),"",_xludf.XLOOKUP(W544,#REF!,#REF!)),""))</f>
        <v>#REF!</v>
      </c>
    </row>
    <row r="545" spans="1:29" ht="13.5" customHeight="1">
      <c r="A545" s="37"/>
      <c r="B545" s="37"/>
      <c r="C545" s="37"/>
      <c r="D545" s="48"/>
      <c r="E545" s="68" t="s">
        <v>1831</v>
      </c>
      <c r="F545" s="41" t="s">
        <v>1832</v>
      </c>
      <c r="G545" s="41" t="s">
        <v>1833</v>
      </c>
      <c r="H545" s="49"/>
      <c r="K545" s="29" t="e">
        <f t="shared" si="90"/>
        <v>#REF!</v>
      </c>
      <c r="L545" s="30">
        <v>1</v>
      </c>
      <c r="M545" s="19" t="e">
        <f t="shared" si="123"/>
        <v>#REF!</v>
      </c>
      <c r="N545" s="29">
        <v>21</v>
      </c>
      <c r="O545" s="19" t="e">
        <f t="shared" si="91"/>
        <v>#REF!</v>
      </c>
      <c r="P545" s="30">
        <v>39</v>
      </c>
      <c r="Q545" s="19" t="str">
        <f t="shared" si="124"/>
        <v>Dendrocopos</v>
      </c>
      <c r="R545" s="19" t="e">
        <f t="shared" si="125"/>
        <v>#REF!</v>
      </c>
      <c r="S545" s="30">
        <v>157</v>
      </c>
      <c r="T545" s="19" t="str">
        <f t="shared" si="126"/>
        <v>Dendrocopos leucotos</v>
      </c>
      <c r="U545" s="29" t="s">
        <v>1831</v>
      </c>
      <c r="V545" s="19" t="e">
        <f t="array" aca="1" ref="V545" ca="1">_xludf.XLOOKUP(U545,#REF!,#REF!)</f>
        <v>#NAME?</v>
      </c>
      <c r="W545" s="29">
        <v>10911</v>
      </c>
      <c r="X545" s="3" t="str">
        <f t="shared" si="92"/>
        <v/>
      </c>
      <c r="Y545" s="2" t="e">
        <f t="shared" si="127"/>
        <v>#REF!</v>
      </c>
      <c r="Z545" s="2" t="e">
        <f t="shared" si="128"/>
        <v>#REF!</v>
      </c>
      <c r="AA545" s="2" t="e">
        <f t="shared" si="129"/>
        <v>#REF!</v>
      </c>
      <c r="AB545" s="20" t="str">
        <f t="shared" si="130"/>
        <v>White-backed Woodpecker</v>
      </c>
      <c r="AC545" s="2" t="e">
        <f t="array" ref="AC545">IF(K545="3_art",IF(AB545=_xludf.XLOOKUP(W545,#REF!,#REF!),"",_xludf.XLOOKUP(W545,#REF!,#REF!)),IF(K545="2_familj",IF(AB545=_xludf.XLOOKUP(W545,#REF!,#REF!),"",_xludf.XLOOKUP(W545,#REF!,#REF!)),""))</f>
        <v>#REF!</v>
      </c>
    </row>
    <row r="546" spans="1:29" ht="13.5" customHeight="1">
      <c r="A546" s="37"/>
      <c r="B546" s="38" t="s">
        <v>36</v>
      </c>
      <c r="C546" s="38" t="s">
        <v>37</v>
      </c>
      <c r="D546" s="51"/>
      <c r="E546" s="65" t="s">
        <v>1834</v>
      </c>
      <c r="F546" s="45" t="s">
        <v>1835</v>
      </c>
      <c r="G546" s="45" t="s">
        <v>1836</v>
      </c>
      <c r="H546" s="60"/>
      <c r="K546" s="29" t="e">
        <f t="shared" si="90"/>
        <v>#REF!</v>
      </c>
      <c r="L546" s="30">
        <v>1</v>
      </c>
      <c r="M546" s="19" t="e">
        <f t="shared" si="123"/>
        <v>#REF!</v>
      </c>
      <c r="N546" s="29">
        <v>21</v>
      </c>
      <c r="O546" s="19" t="e">
        <f t="shared" si="91"/>
        <v>#REF!</v>
      </c>
      <c r="P546" s="30">
        <v>39</v>
      </c>
      <c r="Q546" s="19" t="str">
        <f t="shared" si="124"/>
        <v>Dendrocopos</v>
      </c>
      <c r="R546" s="19" t="e">
        <f t="shared" si="125"/>
        <v>#REF!</v>
      </c>
      <c r="S546" s="30">
        <v>157</v>
      </c>
      <c r="T546" s="19" t="str">
        <f t="shared" si="126"/>
        <v>Dendrocopos leucotos leucotos</v>
      </c>
      <c r="U546" s="29" t="s">
        <v>1837</v>
      </c>
      <c r="V546" s="19" t="e">
        <f t="array" aca="1" ref="V546" ca="1">_xludf.XLOOKUP(U546,#REF!,#REF!)</f>
        <v>#NAME?</v>
      </c>
      <c r="W546" s="29">
        <v>10922</v>
      </c>
      <c r="X546" s="3" t="str">
        <f t="shared" si="92"/>
        <v/>
      </c>
      <c r="Y546" s="2" t="e">
        <f t="shared" si="127"/>
        <v>#REF!</v>
      </c>
      <c r="Z546" s="2" t="e">
        <f t="shared" si="128"/>
        <v>#REF!</v>
      </c>
      <c r="AA546" s="2" t="e">
        <f t="shared" si="129"/>
        <v>#REF!</v>
      </c>
      <c r="AB546" s="20" t="str">
        <f t="shared" si="130"/>
        <v xml:space="preserve">   Western White-backed Woodpecker</v>
      </c>
      <c r="AC546" s="2" t="e">
        <f t="array" ref="AC546">IF(K546="3_art",IF(AB546=_xludf.XLOOKUP(W546,#REF!,#REF!),"",_xludf.XLOOKUP(W546,#REF!,#REF!)),IF(K546="2_familj",IF(AB546=_xludf.XLOOKUP(W546,#REF!,#REF!),"",_xludf.XLOOKUP(W546,#REF!,#REF!)),""))</f>
        <v>#REF!</v>
      </c>
    </row>
    <row r="547" spans="1:29" ht="13.5" customHeight="1">
      <c r="A547" s="37"/>
      <c r="B547" s="37"/>
      <c r="C547" s="37"/>
      <c r="D547" s="48"/>
      <c r="E547" s="68" t="s">
        <v>1838</v>
      </c>
      <c r="F547" s="41" t="s">
        <v>1839</v>
      </c>
      <c r="G547" s="41" t="s">
        <v>1840</v>
      </c>
      <c r="H547" s="49"/>
      <c r="K547" s="29" t="e">
        <f t="shared" si="90"/>
        <v>#REF!</v>
      </c>
      <c r="L547" s="30">
        <v>1</v>
      </c>
      <c r="M547" s="19" t="e">
        <f t="shared" si="123"/>
        <v>#REF!</v>
      </c>
      <c r="N547" s="29">
        <v>21</v>
      </c>
      <c r="O547" s="19" t="e">
        <f t="shared" si="91"/>
        <v>#REF!</v>
      </c>
      <c r="P547" s="30">
        <v>39</v>
      </c>
      <c r="Q547" s="19" t="str">
        <f t="shared" si="124"/>
        <v>Dendrocopos</v>
      </c>
      <c r="R547" s="19" t="e">
        <f t="shared" si="125"/>
        <v>#REF!</v>
      </c>
      <c r="S547" s="30">
        <v>157</v>
      </c>
      <c r="T547" s="19" t="str">
        <f t="shared" si="126"/>
        <v>Dendrocopos major</v>
      </c>
      <c r="U547" s="29" t="s">
        <v>1838</v>
      </c>
      <c r="V547" s="19" t="e">
        <f t="array" aca="1" ref="V547" ca="1">_xludf.XLOOKUP(U547,#REF!,#REF!)</f>
        <v>#NAME?</v>
      </c>
      <c r="W547" s="29">
        <v>10928</v>
      </c>
      <c r="X547" s="3" t="str">
        <f t="shared" si="92"/>
        <v/>
      </c>
      <c r="Y547" s="2" t="e">
        <f t="shared" si="127"/>
        <v>#REF!</v>
      </c>
      <c r="Z547" s="2" t="e">
        <f t="shared" si="128"/>
        <v>#REF!</v>
      </c>
      <c r="AA547" s="2" t="e">
        <f t="shared" si="129"/>
        <v>#REF!</v>
      </c>
      <c r="AB547" s="20" t="str">
        <f t="shared" si="130"/>
        <v>Great Spotted Woodpecker</v>
      </c>
      <c r="AC547" s="2" t="e">
        <f t="array" ref="AC547">IF(K547="3_art",IF(AB547=_xludf.XLOOKUP(W547,#REF!,#REF!),"",_xludf.XLOOKUP(W547,#REF!,#REF!)),IF(K547="2_familj",IF(AB547=_xludf.XLOOKUP(W547,#REF!,#REF!),"",_xludf.XLOOKUP(W547,#REF!,#REF!)),""))</f>
        <v>#REF!</v>
      </c>
    </row>
    <row r="548" spans="1:29" ht="13.5" customHeight="1">
      <c r="A548" s="37"/>
      <c r="B548" s="38" t="s">
        <v>36</v>
      </c>
      <c r="C548" s="38" t="s">
        <v>37</v>
      </c>
      <c r="D548" s="51"/>
      <c r="E548" s="65" t="s">
        <v>1841</v>
      </c>
      <c r="F548" s="45" t="s">
        <v>1842</v>
      </c>
      <c r="G548" s="45" t="s">
        <v>1843</v>
      </c>
      <c r="H548" s="60"/>
      <c r="K548" s="29" t="e">
        <f t="shared" si="90"/>
        <v>#REF!</v>
      </c>
      <c r="L548" s="30">
        <v>1</v>
      </c>
      <c r="M548" s="19" t="e">
        <f t="shared" si="123"/>
        <v>#REF!</v>
      </c>
      <c r="N548" s="29">
        <v>21</v>
      </c>
      <c r="O548" s="19" t="e">
        <f t="shared" si="91"/>
        <v>#REF!</v>
      </c>
      <c r="P548" s="30">
        <v>39</v>
      </c>
      <c r="Q548" s="19" t="str">
        <f t="shared" si="124"/>
        <v>Dendrocopos</v>
      </c>
      <c r="R548" s="19" t="e">
        <f t="shared" si="125"/>
        <v>#REF!</v>
      </c>
      <c r="S548" s="30">
        <v>157</v>
      </c>
      <c r="T548" s="19" t="str">
        <f t="shared" si="126"/>
        <v>Dendrocopos major major</v>
      </c>
      <c r="U548" s="29" t="s">
        <v>1844</v>
      </c>
      <c r="V548" s="19" t="e">
        <f t="array" aca="1" ref="V548" ca="1">_xludf.XLOOKUP(U548,#REF!,#REF!)</f>
        <v>#NAME?</v>
      </c>
      <c r="W548" s="29">
        <v>10929</v>
      </c>
      <c r="X548" s="3" t="str">
        <f t="shared" si="92"/>
        <v/>
      </c>
      <c r="Y548" s="2" t="e">
        <f t="shared" si="127"/>
        <v>#REF!</v>
      </c>
      <c r="Z548" s="2" t="e">
        <f t="shared" si="128"/>
        <v>#REF!</v>
      </c>
      <c r="AA548" s="2" t="e">
        <f t="shared" si="129"/>
        <v>#REF!</v>
      </c>
      <c r="AB548" s="20" t="str">
        <f t="shared" si="130"/>
        <v xml:space="preserve">   Northern Great Spotted Woodpecker</v>
      </c>
      <c r="AC548" s="2" t="e">
        <f t="array" ref="AC548">IF(K548="3_art",IF(AB548=_xludf.XLOOKUP(W548,#REF!,#REF!),"",_xludf.XLOOKUP(W548,#REF!,#REF!)),IF(K548="2_familj",IF(AB548=_xludf.XLOOKUP(W548,#REF!,#REF!),"",_xludf.XLOOKUP(W548,#REF!,#REF!)),""))</f>
        <v>#REF!</v>
      </c>
    </row>
    <row r="549" spans="1:29" ht="13.5" customHeight="1">
      <c r="A549" s="37"/>
      <c r="B549" s="37"/>
      <c r="C549" s="37"/>
      <c r="D549" s="48"/>
      <c r="E549" s="40" t="s">
        <v>1845</v>
      </c>
      <c r="F549" s="41" t="s">
        <v>1846</v>
      </c>
      <c r="G549" s="41" t="s">
        <v>1847</v>
      </c>
      <c r="H549" s="49"/>
      <c r="K549" s="29" t="e">
        <f t="shared" si="90"/>
        <v>#REF!</v>
      </c>
      <c r="L549" s="30">
        <v>1</v>
      </c>
      <c r="M549" s="19" t="e">
        <f t="shared" si="123"/>
        <v>#REF!</v>
      </c>
      <c r="N549" s="29">
        <v>21</v>
      </c>
      <c r="O549" s="19" t="e">
        <f t="shared" si="91"/>
        <v>#REF!</v>
      </c>
      <c r="P549" s="30">
        <v>39</v>
      </c>
      <c r="Q549" s="19" t="str">
        <f t="shared" si="124"/>
        <v>Dryobates</v>
      </c>
      <c r="R549" s="19" t="e">
        <f t="shared" si="125"/>
        <v>#REF!</v>
      </c>
      <c r="S549" s="30">
        <v>158</v>
      </c>
      <c r="T549" s="19" t="str">
        <f t="shared" si="126"/>
        <v>Dryobates minor</v>
      </c>
      <c r="U549" s="29" t="s">
        <v>1845</v>
      </c>
      <c r="V549" s="19" t="e">
        <f t="array" aca="1" ref="V549" ca="1">_xludf.XLOOKUP(U549,#REF!,#REF!)</f>
        <v>#NAME?</v>
      </c>
      <c r="W549" s="29">
        <v>10962</v>
      </c>
      <c r="X549" s="3" t="str">
        <f t="shared" si="92"/>
        <v/>
      </c>
      <c r="Y549" s="2" t="e">
        <f t="shared" si="127"/>
        <v>#REF!</v>
      </c>
      <c r="Z549" s="2" t="e">
        <f t="shared" si="128"/>
        <v>#REF!</v>
      </c>
      <c r="AA549" s="2" t="e">
        <f t="shared" si="129"/>
        <v>#REF!</v>
      </c>
      <c r="AB549" s="20" t="str">
        <f t="shared" si="130"/>
        <v>Lesser Spotted Woodpecker</v>
      </c>
      <c r="AC549" s="2" t="e">
        <f t="array" ref="AC549">IF(K549="3_art",IF(AB549=_xludf.XLOOKUP(W549,#REF!,#REF!),"",_xludf.XLOOKUP(W549,#REF!,#REF!)),IF(K549="2_familj",IF(AB549=_xludf.XLOOKUP(W549,#REF!,#REF!),"",_xludf.XLOOKUP(W549,#REF!,#REF!)),""))</f>
        <v>#REF!</v>
      </c>
    </row>
    <row r="550" spans="1:29" ht="13.5" customHeight="1">
      <c r="A550" s="37"/>
      <c r="B550" s="38" t="s">
        <v>36</v>
      </c>
      <c r="C550" s="38" t="s">
        <v>37</v>
      </c>
      <c r="D550" s="51"/>
      <c r="E550" s="44" t="s">
        <v>1848</v>
      </c>
      <c r="F550" s="45" t="s">
        <v>1849</v>
      </c>
      <c r="G550" s="45" t="s">
        <v>1850</v>
      </c>
      <c r="H550" s="60"/>
      <c r="K550" s="29" t="e">
        <f t="shared" si="90"/>
        <v>#REF!</v>
      </c>
      <c r="L550" s="30">
        <v>1</v>
      </c>
      <c r="M550" s="19" t="e">
        <f t="shared" si="123"/>
        <v>#REF!</v>
      </c>
      <c r="N550" s="29">
        <v>21</v>
      </c>
      <c r="O550" s="19" t="e">
        <f t="shared" si="91"/>
        <v>#REF!</v>
      </c>
      <c r="P550" s="30">
        <v>39</v>
      </c>
      <c r="Q550" s="19" t="str">
        <f t="shared" si="124"/>
        <v>Dryobates</v>
      </c>
      <c r="R550" s="19" t="e">
        <f t="shared" si="125"/>
        <v>#REF!</v>
      </c>
      <c r="S550" s="30">
        <v>158</v>
      </c>
      <c r="T550" s="19" t="str">
        <f t="shared" si="126"/>
        <v>Dryobates minor minor</v>
      </c>
      <c r="U550" s="29" t="s">
        <v>1851</v>
      </c>
      <c r="V550" s="19" t="e">
        <f t="array" aca="1" ref="V550" ca="1">_xludf.XLOOKUP(U550,#REF!,#REF!)</f>
        <v>#NAME?</v>
      </c>
      <c r="W550" s="29">
        <v>10964</v>
      </c>
      <c r="X550" s="3" t="str">
        <f t="shared" si="92"/>
        <v/>
      </c>
      <c r="Y550" s="2" t="e">
        <f t="shared" si="127"/>
        <v>#REF!</v>
      </c>
      <c r="Z550" s="2" t="e">
        <f t="shared" si="128"/>
        <v>#REF!</v>
      </c>
      <c r="AA550" s="2" t="e">
        <f t="shared" si="129"/>
        <v>#REF!</v>
      </c>
      <c r="AB550" s="20" t="str">
        <f t="shared" si="130"/>
        <v xml:space="preserve">   North European Lesser Spotted Woodpecker</v>
      </c>
      <c r="AC550" s="2" t="e">
        <f t="array" ref="AC550">IF(K550="3_art",IF(AB550=_xludf.XLOOKUP(W550,#REF!,#REF!),"",_xludf.XLOOKUP(W550,#REF!,#REF!)),IF(K550="2_familj",IF(AB550=_xludf.XLOOKUP(W550,#REF!,#REF!),"",_xludf.XLOOKUP(W550,#REF!,#REF!)),""))</f>
        <v>#REF!</v>
      </c>
    </row>
    <row r="551" spans="1:29" ht="21" customHeight="1">
      <c r="A551" s="22"/>
      <c r="B551" s="22"/>
      <c r="C551" s="23"/>
      <c r="D551" s="24" t="s">
        <v>21</v>
      </c>
      <c r="E551" s="25" t="s">
        <v>1852</v>
      </c>
      <c r="F551" s="26" t="s">
        <v>1853</v>
      </c>
      <c r="G551" s="27"/>
      <c r="H551" s="27"/>
      <c r="I551" s="28"/>
      <c r="J551" s="28"/>
      <c r="K551" s="29" t="e">
        <f t="shared" si="90"/>
        <v>#REF!</v>
      </c>
      <c r="L551" s="30">
        <v>1</v>
      </c>
      <c r="M551" s="19" t="e">
        <f t="shared" si="123"/>
        <v>#REF!</v>
      </c>
      <c r="N551" s="29">
        <v>22</v>
      </c>
      <c r="O551" s="19" t="e">
        <f t="shared" si="91"/>
        <v>#REF!</v>
      </c>
      <c r="P551" s="32">
        <v>39</v>
      </c>
      <c r="Q551" s="19" t="str">
        <f t="shared" si="124"/>
        <v>Dryobates</v>
      </c>
      <c r="R551" s="19" t="e">
        <f t="shared" si="125"/>
        <v>#REF!</v>
      </c>
      <c r="S551" s="29">
        <v>158</v>
      </c>
      <c r="T551" s="19" t="str">
        <f t="shared" si="126"/>
        <v>FALCONIFORMES</v>
      </c>
      <c r="U551" s="29" t="s">
        <v>1852</v>
      </c>
      <c r="V551" s="19" t="e">
        <f t="array" aca="1" ref="V551" ca="1">_xludf.XLOOKUP(U551,#REF!,#REF!)</f>
        <v>#NAME?</v>
      </c>
      <c r="W551" s="29">
        <v>11087</v>
      </c>
      <c r="X551" s="3" t="str">
        <f t="shared" si="92"/>
        <v/>
      </c>
      <c r="Y551" s="2" t="e">
        <f t="shared" si="127"/>
        <v>#REF!</v>
      </c>
      <c r="Z551" s="20" t="e">
        <f t="shared" si="128"/>
        <v>#REF!</v>
      </c>
      <c r="AA551" s="2" t="e">
        <f t="shared" si="129"/>
        <v>#REF!</v>
      </c>
      <c r="AB551" s="2">
        <f t="shared" si="130"/>
        <v>0</v>
      </c>
      <c r="AC551" s="2" t="e">
        <f t="array" ref="AC551">IF(K551="3_art",IF(AB551=_xludf.XLOOKUP(W551,#REF!,#REF!),"",_xludf.XLOOKUP(W551,#REF!,#REF!)),IF(K551="2_familj",IF(AB551=_xludf.XLOOKUP(W551,#REF!,#REF!),"",_xludf.XLOOKUP(W551,#REF!,#REF!)),""))</f>
        <v>#REF!</v>
      </c>
    </row>
    <row r="552" spans="1:29" ht="13.5" customHeight="1">
      <c r="A552" s="33"/>
      <c r="B552" s="33"/>
      <c r="C552" s="33"/>
      <c r="D552" s="34" t="s">
        <v>21</v>
      </c>
      <c r="E552" s="35" t="s">
        <v>1854</v>
      </c>
      <c r="F552" s="36" t="s">
        <v>1855</v>
      </c>
      <c r="G552" s="36" t="s">
        <v>1856</v>
      </c>
      <c r="H552" s="33"/>
      <c r="K552" s="29" t="e">
        <f t="shared" si="90"/>
        <v>#REF!</v>
      </c>
      <c r="L552" s="30">
        <v>1</v>
      </c>
      <c r="M552" s="19" t="e">
        <f t="shared" si="123"/>
        <v>#REF!</v>
      </c>
      <c r="N552" s="29">
        <v>22</v>
      </c>
      <c r="O552" s="19" t="e">
        <f t="shared" si="91"/>
        <v>#REF!</v>
      </c>
      <c r="P552" s="30">
        <v>40</v>
      </c>
      <c r="Q552" s="19" t="str">
        <f t="shared" si="124"/>
        <v>Dryobates</v>
      </c>
      <c r="R552" s="19" t="e">
        <f t="shared" si="125"/>
        <v>#REF!</v>
      </c>
      <c r="S552" s="30">
        <v>158</v>
      </c>
      <c r="T552" s="19" t="str">
        <f t="shared" si="126"/>
        <v>Falconidae</v>
      </c>
      <c r="U552" s="29" t="s">
        <v>1854</v>
      </c>
      <c r="V552" s="19" t="e">
        <f t="array" aca="1" ref="V552" ca="1">_xludf.XLOOKUP(U552,#REF!,#REF!)</f>
        <v>#NAME?</v>
      </c>
      <c r="W552" s="29">
        <v>11088</v>
      </c>
      <c r="X552" s="3" t="str">
        <f t="shared" si="92"/>
        <v/>
      </c>
      <c r="Y552" s="2" t="e">
        <f t="shared" si="127"/>
        <v>#REF!</v>
      </c>
      <c r="Z552" s="20" t="e">
        <f t="shared" si="128"/>
        <v>#REF!</v>
      </c>
      <c r="AA552" s="2" t="e">
        <f t="shared" si="129"/>
        <v>#REF!</v>
      </c>
      <c r="AB552" s="20" t="str">
        <f t="shared" si="130"/>
        <v>Falcons and Caracaras</v>
      </c>
      <c r="AC552" s="2" t="e">
        <f t="array" ref="AC552">IF(K552="3_art",IF(AB552=_xludf.XLOOKUP(W552,#REF!,#REF!),"",_xludf.XLOOKUP(W552,#REF!,#REF!)),IF(K552="2_familj",IF(AB552=_xludf.XLOOKUP(W552,#REF!,#REF!),"",_xludf.XLOOKUP(W552,#REF!,#REF!)),""))</f>
        <v>#REF!</v>
      </c>
    </row>
    <row r="553" spans="1:29" ht="13.5" customHeight="1">
      <c r="A553" s="38" t="s">
        <v>84</v>
      </c>
      <c r="B553" s="38" t="s">
        <v>36</v>
      </c>
      <c r="C553" s="38" t="s">
        <v>31</v>
      </c>
      <c r="D553" s="62" t="s">
        <v>237</v>
      </c>
      <c r="E553" s="68" t="s">
        <v>1857</v>
      </c>
      <c r="F553" s="41" t="s">
        <v>1858</v>
      </c>
      <c r="G553" s="41" t="s">
        <v>1859</v>
      </c>
      <c r="H553" s="49"/>
      <c r="K553" s="29" t="e">
        <f t="shared" si="90"/>
        <v>#REF!</v>
      </c>
      <c r="L553" s="30">
        <v>1</v>
      </c>
      <c r="M553" s="19" t="e">
        <f t="shared" si="123"/>
        <v>#REF!</v>
      </c>
      <c r="N553" s="29">
        <v>22</v>
      </c>
      <c r="O553" s="19" t="e">
        <f t="shared" si="91"/>
        <v>#REF!</v>
      </c>
      <c r="P553" s="30">
        <v>40</v>
      </c>
      <c r="Q553" s="19" t="str">
        <f t="shared" si="124"/>
        <v>Falco</v>
      </c>
      <c r="R553" s="19" t="e">
        <f t="shared" si="125"/>
        <v>#REF!</v>
      </c>
      <c r="S553" s="30">
        <v>159</v>
      </c>
      <c r="T553" s="19" t="str">
        <f t="shared" si="126"/>
        <v>Falco naumanni</v>
      </c>
      <c r="U553" s="29" t="s">
        <v>1857</v>
      </c>
      <c r="V553" s="19" t="e">
        <f t="array" aca="1" ref="V553" ca="1">_xludf.XLOOKUP(U553,#REF!,#REF!)</f>
        <v>#NAME?</v>
      </c>
      <c r="W553" s="29">
        <v>11151</v>
      </c>
      <c r="X553" s="3" t="str">
        <f t="shared" si="92"/>
        <v/>
      </c>
      <c r="Y553" s="2" t="e">
        <f t="shared" si="127"/>
        <v>#REF!</v>
      </c>
      <c r="Z553" s="2" t="e">
        <f t="shared" si="128"/>
        <v>#REF!</v>
      </c>
      <c r="AA553" s="2" t="e">
        <f t="shared" si="129"/>
        <v>#REF!</v>
      </c>
      <c r="AB553" s="20" t="str">
        <f t="shared" si="130"/>
        <v>Lesser Kestrel</v>
      </c>
      <c r="AC553" s="2" t="e">
        <f t="array" ref="AC553">IF(K553="3_art",IF(AB553=_xludf.XLOOKUP(W553,#REF!,#REF!),"",_xludf.XLOOKUP(W553,#REF!,#REF!)),IF(K553="2_familj",IF(AB553=_xludf.XLOOKUP(W553,#REF!,#REF!),"",_xludf.XLOOKUP(W553,#REF!,#REF!)),""))</f>
        <v>#REF!</v>
      </c>
    </row>
    <row r="554" spans="1:29" ht="13.5" customHeight="1">
      <c r="A554" s="37"/>
      <c r="B554" s="37"/>
      <c r="C554" s="37"/>
      <c r="D554" s="48"/>
      <c r="E554" s="68" t="s">
        <v>1860</v>
      </c>
      <c r="F554" s="41" t="s">
        <v>1861</v>
      </c>
      <c r="G554" s="41" t="s">
        <v>1862</v>
      </c>
      <c r="H554" s="49"/>
      <c r="K554" s="29" t="e">
        <f t="shared" si="90"/>
        <v>#REF!</v>
      </c>
      <c r="L554" s="30">
        <v>1</v>
      </c>
      <c r="M554" s="19" t="e">
        <f t="shared" si="123"/>
        <v>#REF!</v>
      </c>
      <c r="N554" s="29">
        <v>22</v>
      </c>
      <c r="O554" s="19" t="e">
        <f t="shared" si="91"/>
        <v>#REF!</v>
      </c>
      <c r="P554" s="30">
        <v>40</v>
      </c>
      <c r="Q554" s="19" t="str">
        <f t="shared" si="124"/>
        <v>Falco</v>
      </c>
      <c r="R554" s="19" t="e">
        <f t="shared" si="125"/>
        <v>#REF!</v>
      </c>
      <c r="S554" s="30">
        <v>159</v>
      </c>
      <c r="T554" s="19" t="str">
        <f t="shared" si="126"/>
        <v>Falco tinnunculus</v>
      </c>
      <c r="U554" s="29" t="s">
        <v>1860</v>
      </c>
      <c r="V554" s="19" t="e">
        <f t="array" aca="1" ref="V554" ca="1">_xludf.XLOOKUP(U554,#REF!,#REF!)</f>
        <v>#NAME?</v>
      </c>
      <c r="W554" s="29">
        <v>11167</v>
      </c>
      <c r="X554" s="3" t="str">
        <f t="shared" si="92"/>
        <v/>
      </c>
      <c r="Y554" s="2" t="e">
        <f t="shared" si="127"/>
        <v>#REF!</v>
      </c>
      <c r="Z554" s="2" t="e">
        <f t="shared" si="128"/>
        <v>#REF!</v>
      </c>
      <c r="AA554" s="2" t="e">
        <f t="shared" si="129"/>
        <v>#REF!</v>
      </c>
      <c r="AB554" s="20" t="str">
        <f t="shared" si="130"/>
        <v>Common Kestrel</v>
      </c>
      <c r="AC554" s="2" t="e">
        <f t="array" ref="AC554">IF(K554="3_art",IF(AB554=_xludf.XLOOKUP(W554,#REF!,#REF!),"",_xludf.XLOOKUP(W554,#REF!,#REF!)),IF(K554="2_familj",IF(AB554=_xludf.XLOOKUP(W554,#REF!,#REF!),"",_xludf.XLOOKUP(W554,#REF!,#REF!)),""))</f>
        <v>#REF!</v>
      </c>
    </row>
    <row r="555" spans="1:29" ht="13.5" customHeight="1">
      <c r="A555" s="37"/>
      <c r="B555" s="38" t="s">
        <v>36</v>
      </c>
      <c r="C555" s="38" t="s">
        <v>37</v>
      </c>
      <c r="D555" s="51"/>
      <c r="E555" s="65" t="s">
        <v>1863</v>
      </c>
      <c r="F555" s="45" t="s">
        <v>1864</v>
      </c>
      <c r="G555" s="45" t="s">
        <v>1865</v>
      </c>
      <c r="H555" s="49"/>
      <c r="K555" s="29" t="e">
        <f t="shared" si="90"/>
        <v>#REF!</v>
      </c>
      <c r="L555" s="30">
        <v>1</v>
      </c>
      <c r="M555" s="19" t="e">
        <f t="shared" si="123"/>
        <v>#REF!</v>
      </c>
      <c r="N555" s="29">
        <v>22</v>
      </c>
      <c r="O555" s="19" t="e">
        <f t="shared" si="91"/>
        <v>#REF!</v>
      </c>
      <c r="P555" s="30">
        <v>40</v>
      </c>
      <c r="Q555" s="19" t="str">
        <f t="shared" si="124"/>
        <v>Falco</v>
      </c>
      <c r="R555" s="19" t="e">
        <f t="shared" si="125"/>
        <v>#REF!</v>
      </c>
      <c r="S555" s="30">
        <v>159</v>
      </c>
      <c r="T555" s="19" t="str">
        <f t="shared" si="126"/>
        <v>Falco tinnunculus tinnunculus</v>
      </c>
      <c r="U555" s="29" t="s">
        <v>1866</v>
      </c>
      <c r="V555" s="19" t="e">
        <f t="array" aca="1" ref="V555" ca="1">_xludf.XLOOKUP(U555,#REF!,#REF!)</f>
        <v>#NAME?</v>
      </c>
      <c r="W555" s="29">
        <v>11168</v>
      </c>
      <c r="X555" s="3" t="str">
        <f t="shared" si="92"/>
        <v/>
      </c>
      <c r="Y555" s="2" t="e">
        <f t="shared" si="127"/>
        <v>#REF!</v>
      </c>
      <c r="Z555" s="2" t="e">
        <f t="shared" si="128"/>
        <v>#REF!</v>
      </c>
      <c r="AA555" s="2" t="e">
        <f t="shared" si="129"/>
        <v>#REF!</v>
      </c>
      <c r="AB555" s="20" t="str">
        <f t="shared" si="130"/>
        <v xml:space="preserve">   European Kestrel</v>
      </c>
      <c r="AC555" s="2" t="e">
        <f t="array" ref="AC555">IF(K555="3_art",IF(AB555=_xludf.XLOOKUP(W555,#REF!,#REF!),"",_xludf.XLOOKUP(W555,#REF!,#REF!)),IF(K555="2_familj",IF(AB555=_xludf.XLOOKUP(W555,#REF!,#REF!),"",_xludf.XLOOKUP(W555,#REF!,#REF!)),""))</f>
        <v>#REF!</v>
      </c>
    </row>
    <row r="556" spans="1:29" ht="13.5" customHeight="1">
      <c r="A556" s="37"/>
      <c r="B556" s="37"/>
      <c r="C556" s="37"/>
      <c r="D556" s="48"/>
      <c r="E556" s="68" t="s">
        <v>1867</v>
      </c>
      <c r="F556" s="41" t="s">
        <v>1868</v>
      </c>
      <c r="G556" s="41" t="s">
        <v>1869</v>
      </c>
      <c r="H556" s="49"/>
      <c r="K556" s="29" t="e">
        <f t="shared" si="90"/>
        <v>#REF!</v>
      </c>
      <c r="L556" s="30">
        <v>1</v>
      </c>
      <c r="M556" s="19" t="e">
        <f t="shared" si="123"/>
        <v>#REF!</v>
      </c>
      <c r="N556" s="29">
        <v>22</v>
      </c>
      <c r="O556" s="19" t="e">
        <f t="shared" si="91"/>
        <v>#REF!</v>
      </c>
      <c r="P556" s="30">
        <v>40</v>
      </c>
      <c r="Q556" s="19" t="str">
        <f t="shared" si="124"/>
        <v>Falco</v>
      </c>
      <c r="R556" s="19" t="e">
        <f t="shared" si="125"/>
        <v>#REF!</v>
      </c>
      <c r="S556" s="30">
        <v>159</v>
      </c>
      <c r="T556" s="19" t="str">
        <f t="shared" si="126"/>
        <v>Falco vespertinus</v>
      </c>
      <c r="U556" s="29" t="s">
        <v>1867</v>
      </c>
      <c r="V556" s="19" t="e">
        <f t="array" aca="1" ref="V556" ca="1">_xludf.XLOOKUP(U556,#REF!,#REF!)</f>
        <v>#NAME?</v>
      </c>
      <c r="W556" s="29">
        <v>11197</v>
      </c>
      <c r="X556" s="3" t="str">
        <f t="shared" si="92"/>
        <v/>
      </c>
      <c r="Y556" s="2" t="e">
        <f t="shared" si="127"/>
        <v>#REF!</v>
      </c>
      <c r="Z556" s="2" t="e">
        <f t="shared" si="128"/>
        <v>#REF!</v>
      </c>
      <c r="AA556" s="2" t="e">
        <f t="shared" si="129"/>
        <v>#REF!</v>
      </c>
      <c r="AB556" s="20" t="str">
        <f t="shared" si="130"/>
        <v>Red-footed Falcon</v>
      </c>
      <c r="AC556" s="2" t="e">
        <f t="array" ref="AC556">IF(K556="3_art",IF(AB556=_xludf.XLOOKUP(W556,#REF!,#REF!),"",_xludf.XLOOKUP(W556,#REF!,#REF!)),IF(K556="2_familj",IF(AB556=_xludf.XLOOKUP(W556,#REF!,#REF!),"",_xludf.XLOOKUP(W556,#REF!,#REF!)),""))</f>
        <v>#REF!</v>
      </c>
    </row>
    <row r="557" spans="1:29" ht="13.5" customHeight="1">
      <c r="A557" s="38" t="s">
        <v>84</v>
      </c>
      <c r="B557" s="38" t="s">
        <v>36</v>
      </c>
      <c r="C557" s="38" t="s">
        <v>31</v>
      </c>
      <c r="D557" s="66" t="s">
        <v>377</v>
      </c>
      <c r="E557" s="68" t="s">
        <v>1870</v>
      </c>
      <c r="F557" s="41" t="s">
        <v>1871</v>
      </c>
      <c r="G557" s="41" t="s">
        <v>1872</v>
      </c>
      <c r="H557" s="49"/>
      <c r="K557" s="29" t="e">
        <f t="shared" si="90"/>
        <v>#REF!</v>
      </c>
      <c r="L557" s="30">
        <v>1</v>
      </c>
      <c r="M557" s="19" t="e">
        <f t="shared" si="123"/>
        <v>#REF!</v>
      </c>
      <c r="N557" s="29">
        <v>22</v>
      </c>
      <c r="O557" s="19" t="e">
        <f t="shared" si="91"/>
        <v>#REF!</v>
      </c>
      <c r="P557" s="30">
        <v>40</v>
      </c>
      <c r="Q557" s="19" t="str">
        <f t="shared" si="124"/>
        <v>Falco</v>
      </c>
      <c r="R557" s="19" t="e">
        <f t="shared" si="125"/>
        <v>#REF!</v>
      </c>
      <c r="S557" s="30">
        <v>159</v>
      </c>
      <c r="T557" s="19" t="str">
        <f t="shared" si="126"/>
        <v>Falco amurensis</v>
      </c>
      <c r="U557" s="29" t="s">
        <v>1870</v>
      </c>
      <c r="V557" s="19" t="e">
        <f t="array" aca="1" ref="V557" ca="1">_xludf.XLOOKUP(U557,#REF!,#REF!)</f>
        <v>#NAME?</v>
      </c>
      <c r="W557" s="29">
        <v>11198</v>
      </c>
      <c r="X557" s="3" t="str">
        <f t="shared" si="92"/>
        <v/>
      </c>
      <c r="Y557" s="2" t="e">
        <f t="shared" si="127"/>
        <v>#REF!</v>
      </c>
      <c r="Z557" s="2" t="e">
        <f t="shared" si="128"/>
        <v>#REF!</v>
      </c>
      <c r="AA557" s="2" t="e">
        <f t="shared" si="129"/>
        <v>#REF!</v>
      </c>
      <c r="AB557" s="20" t="str">
        <f t="shared" si="130"/>
        <v>Amur Falcon</v>
      </c>
      <c r="AC557" s="2" t="e">
        <f t="array" ref="AC557">IF(K557="3_art",IF(AB557=_xludf.XLOOKUP(W557,#REF!,#REF!),"",_xludf.XLOOKUP(W557,#REF!,#REF!)),IF(K557="2_familj",IF(AB557=_xludf.XLOOKUP(W557,#REF!,#REF!),"",_xludf.XLOOKUP(W557,#REF!,#REF!)),""))</f>
        <v>#REF!</v>
      </c>
    </row>
    <row r="558" spans="1:29" ht="13.5" customHeight="1">
      <c r="A558" s="37"/>
      <c r="B558" s="37"/>
      <c r="C558" s="37"/>
      <c r="D558" s="48"/>
      <c r="E558" s="68" t="s">
        <v>1873</v>
      </c>
      <c r="F558" s="41" t="s">
        <v>1874</v>
      </c>
      <c r="G558" s="41" t="s">
        <v>1875</v>
      </c>
      <c r="H558" s="49"/>
      <c r="K558" s="29" t="e">
        <f t="shared" si="90"/>
        <v>#REF!</v>
      </c>
      <c r="L558" s="30">
        <v>1</v>
      </c>
      <c r="M558" s="19" t="e">
        <f>IF(K558="1_ordning",M560+1,M560)</f>
        <v>#REF!</v>
      </c>
      <c r="N558" s="29">
        <v>22</v>
      </c>
      <c r="O558" s="19" t="e">
        <f t="shared" si="91"/>
        <v>#REF!</v>
      </c>
      <c r="P558" s="30">
        <v>40</v>
      </c>
      <c r="Q558" s="19" t="str">
        <f>IF(LEN(E558)-LEN(SUBSTITUTE(E558," ",""))=1,LEFT(E558,FIND(" ",E558)-1),Q560)</f>
        <v>Falco</v>
      </c>
      <c r="R558" s="19" t="e">
        <f>IF(Q558&lt;&gt;Q560,R560+1,R560)</f>
        <v>#REF!</v>
      </c>
      <c r="S558" s="30">
        <v>159</v>
      </c>
      <c r="T558" s="19" t="str">
        <f t="shared" si="126"/>
        <v>Falco columbarius</v>
      </c>
      <c r="U558" s="29" t="s">
        <v>1873</v>
      </c>
      <c r="V558" s="19" t="e">
        <f t="array" aca="1" ref="V558" ca="1">_xludf.XLOOKUP(U558,#REF!,#REF!)</f>
        <v>#NAME?</v>
      </c>
      <c r="W558" s="29">
        <v>11199</v>
      </c>
      <c r="X558" s="3" t="str">
        <f t="shared" si="92"/>
        <v/>
      </c>
      <c r="Y558" s="2" t="e">
        <f t="shared" si="127"/>
        <v>#REF!</v>
      </c>
      <c r="Z558" s="2" t="e">
        <f t="shared" si="128"/>
        <v>#REF!</v>
      </c>
      <c r="AA558" s="2" t="e">
        <f t="shared" si="129"/>
        <v>#REF!</v>
      </c>
      <c r="AB558" s="20" t="str">
        <f t="shared" si="130"/>
        <v>Merlin</v>
      </c>
      <c r="AC558" s="2" t="e">
        <f t="array" ref="AC558">IF(K558="3_art",IF(AB558=_xludf.XLOOKUP(W558,#REF!,#REF!),"",_xludf.XLOOKUP(W558,#REF!,#REF!)),IF(K558="2_familj",IF(AB558=_xludf.XLOOKUP(W558,#REF!,#REF!),"",_xludf.XLOOKUP(W558,#REF!,#REF!)),""))</f>
        <v>#REF!</v>
      </c>
    </row>
    <row r="559" spans="1:29" ht="13.5" customHeight="1">
      <c r="A559" s="37"/>
      <c r="B559" s="38" t="s">
        <v>36</v>
      </c>
      <c r="C559" s="38" t="s">
        <v>37</v>
      </c>
      <c r="D559" s="51"/>
      <c r="E559" s="65" t="s">
        <v>1876</v>
      </c>
      <c r="F559" s="45" t="s">
        <v>1877</v>
      </c>
      <c r="G559" s="45" t="s">
        <v>1878</v>
      </c>
      <c r="H559" s="60"/>
      <c r="K559" s="29" t="e">
        <f t="shared" si="90"/>
        <v>#REF!</v>
      </c>
      <c r="L559" s="30">
        <v>1</v>
      </c>
      <c r="M559" s="19" t="e">
        <f>IF(K559="1_ordning",M558+1,M558)</f>
        <v>#REF!</v>
      </c>
      <c r="N559" s="29">
        <v>22</v>
      </c>
      <c r="O559" s="19" t="e">
        <f t="shared" si="91"/>
        <v>#REF!</v>
      </c>
      <c r="P559" s="30">
        <v>40</v>
      </c>
      <c r="Q559" s="19" t="str">
        <f>IF(LEN(E559)-LEN(SUBSTITUTE(E559," ",""))=1,LEFT(E559,FIND(" ",E559)-1),Q558)</f>
        <v>Falco</v>
      </c>
      <c r="R559" s="19" t="e">
        <f>IF(Q559&lt;&gt;Q558,R558+1,R558)</f>
        <v>#REF!</v>
      </c>
      <c r="S559" s="30">
        <v>159</v>
      </c>
      <c r="T559" s="19" t="str">
        <f t="shared" si="126"/>
        <v>Falco columbarius aesalon</v>
      </c>
      <c r="U559" s="29" t="s">
        <v>1879</v>
      </c>
      <c r="V559" s="19" t="e">
        <f t="array" aca="1" ref="V559" ca="1">_xludf.XLOOKUP(U559,#REF!,#REF!)</f>
        <v>#NAME?</v>
      </c>
      <c r="W559" s="29">
        <v>11201</v>
      </c>
      <c r="X559" s="3" t="str">
        <f t="shared" si="92"/>
        <v/>
      </c>
      <c r="Y559" s="2" t="e">
        <f t="shared" si="127"/>
        <v>#REF!</v>
      </c>
      <c r="Z559" s="2" t="e">
        <f t="shared" si="128"/>
        <v>#REF!</v>
      </c>
      <c r="AA559" s="2" t="e">
        <f t="shared" si="129"/>
        <v>#REF!</v>
      </c>
      <c r="AB559" s="20" t="str">
        <f t="shared" si="130"/>
        <v xml:space="preserve">   North European Merlin</v>
      </c>
      <c r="AC559" s="2" t="e">
        <f t="array" ref="AC559">IF(K559="3_art",IF(AB559=_xludf.XLOOKUP(W559,#REF!,#REF!),"",_xludf.XLOOKUP(W559,#REF!,#REF!)),IF(K559="2_familj",IF(AB559=_xludf.XLOOKUP(W559,#REF!,#REF!),"",_xludf.XLOOKUP(W559,#REF!,#REF!)),""))</f>
        <v>#REF!</v>
      </c>
    </row>
    <row r="560" spans="1:29" ht="13.5" customHeight="1">
      <c r="A560" s="38" t="s">
        <v>84</v>
      </c>
      <c r="B560" s="38" t="s">
        <v>36</v>
      </c>
      <c r="C560" s="38" t="s">
        <v>31</v>
      </c>
      <c r="D560" s="66" t="s">
        <v>1880</v>
      </c>
      <c r="E560" s="68" t="s">
        <v>1881</v>
      </c>
      <c r="F560" s="114" t="s">
        <v>1882</v>
      </c>
      <c r="G560" s="41" t="s">
        <v>1883</v>
      </c>
      <c r="H560" s="49"/>
      <c r="K560" s="29" t="e">
        <f t="shared" si="90"/>
        <v>#REF!</v>
      </c>
      <c r="L560" s="30">
        <v>1</v>
      </c>
      <c r="M560" s="19" t="e">
        <f>IF(K560="1_ordning",M557+1,M557)</f>
        <v>#REF!</v>
      </c>
      <c r="N560" s="29">
        <v>22</v>
      </c>
      <c r="O560" s="19" t="e">
        <f t="shared" si="91"/>
        <v>#REF!</v>
      </c>
      <c r="P560" s="30">
        <v>40</v>
      </c>
      <c r="Q560" s="19" t="str">
        <f>IF(LEN(E560)-LEN(SUBSTITUTE(E560," ",""))=1,LEFT(E560,FIND(" ",E560)-1),Q557)</f>
        <v>Falco</v>
      </c>
      <c r="R560" s="19" t="e">
        <f>IF(Q560&lt;&gt;Q557,R557+1,R557)</f>
        <v>#REF!</v>
      </c>
      <c r="S560" s="30">
        <v>159</v>
      </c>
      <c r="T560" s="19" t="str">
        <f t="shared" si="126"/>
        <v>Falco eleonorae</v>
      </c>
      <c r="U560" s="29" t="s">
        <v>1881</v>
      </c>
      <c r="V560" s="19" t="e">
        <f t="array" aca="1" ref="V560" ca="1">_xludf.XLOOKUP(U560,#REF!,#REF!)</f>
        <v>#NAME?</v>
      </c>
      <c r="W560" s="29">
        <v>11224</v>
      </c>
      <c r="X560" s="3" t="str">
        <f t="shared" si="92"/>
        <v/>
      </c>
      <c r="Y560" s="2" t="e">
        <f t="shared" si="127"/>
        <v>#REF!</v>
      </c>
      <c r="Z560" s="2" t="e">
        <f t="shared" si="128"/>
        <v>#REF!</v>
      </c>
      <c r="AA560" s="2" t="e">
        <f t="shared" si="129"/>
        <v>#REF!</v>
      </c>
      <c r="AB560" s="20" t="str">
        <f t="shared" si="130"/>
        <v>Eleonora’s Falcon</v>
      </c>
      <c r="AC560" s="2" t="e">
        <f t="array" ref="AC560">IF(K560="3_art",IF(AB560=_xludf.XLOOKUP(W560,#REF!,#REF!),"",_xludf.XLOOKUP(W560,#REF!,#REF!)),IF(K560="2_familj",IF(AB560=_xludf.XLOOKUP(W560,#REF!,#REF!),"",_xludf.XLOOKUP(W560,#REF!,#REF!)),""))</f>
        <v>#REF!</v>
      </c>
    </row>
    <row r="561" spans="1:29" ht="13.5" customHeight="1">
      <c r="A561" s="37"/>
      <c r="B561" s="37"/>
      <c r="C561" s="37"/>
      <c r="D561" s="48"/>
      <c r="E561" s="68" t="s">
        <v>1884</v>
      </c>
      <c r="F561" s="41" t="s">
        <v>1885</v>
      </c>
      <c r="G561" s="41" t="s">
        <v>1886</v>
      </c>
      <c r="H561" s="49"/>
      <c r="K561" s="29" t="e">
        <f t="shared" si="90"/>
        <v>#REF!</v>
      </c>
      <c r="L561" s="30">
        <v>1</v>
      </c>
      <c r="M561" s="19" t="e">
        <f>IF(K561="1_ordning",M559+1,M559)</f>
        <v>#REF!</v>
      </c>
      <c r="N561" s="29">
        <v>22</v>
      </c>
      <c r="O561" s="19" t="e">
        <f t="shared" si="91"/>
        <v>#REF!</v>
      </c>
      <c r="P561" s="30">
        <v>40</v>
      </c>
      <c r="Q561" s="19" t="str">
        <f>IF(LEN(E561)-LEN(SUBSTITUTE(E561," ",""))=1,LEFT(E561,FIND(" ",E561)-1),Q559)</f>
        <v>Falco</v>
      </c>
      <c r="R561" s="19" t="e">
        <f>IF(Q561&lt;&gt;Q559,R559+1,R559)</f>
        <v>#REF!</v>
      </c>
      <c r="S561" s="30">
        <v>159</v>
      </c>
      <c r="T561" s="19" t="str">
        <f t="shared" si="126"/>
        <v>Falco subbuteo</v>
      </c>
      <c r="U561" s="29" t="s">
        <v>1884</v>
      </c>
      <c r="V561" s="19" t="e">
        <f t="array" aca="1" ref="V561" ca="1">_xludf.XLOOKUP(U561,#REF!,#REF!)</f>
        <v>#NAME?</v>
      </c>
      <c r="W561" s="29">
        <v>11227</v>
      </c>
      <c r="X561" s="3" t="str">
        <f t="shared" si="92"/>
        <v/>
      </c>
      <c r="Y561" s="2" t="e">
        <f t="shared" si="127"/>
        <v>#REF!</v>
      </c>
      <c r="Z561" s="2" t="e">
        <f t="shared" si="128"/>
        <v>#REF!</v>
      </c>
      <c r="AA561" s="2" t="e">
        <f t="shared" si="129"/>
        <v>#REF!</v>
      </c>
      <c r="AB561" s="20" t="str">
        <f t="shared" si="130"/>
        <v>Eurasian Hobby</v>
      </c>
      <c r="AC561" s="2" t="e">
        <f t="array" ref="AC561">IF(K561="3_art",IF(AB561=_xludf.XLOOKUP(W561,#REF!,#REF!),"",_xludf.XLOOKUP(W561,#REF!,#REF!)),IF(K561="2_familj",IF(AB561=_xludf.XLOOKUP(W561,#REF!,#REF!),"",_xludf.XLOOKUP(W561,#REF!,#REF!)),""))</f>
        <v>#REF!</v>
      </c>
    </row>
    <row r="562" spans="1:29" ht="13.5" customHeight="1">
      <c r="A562" s="37"/>
      <c r="B562" s="38" t="s">
        <v>36</v>
      </c>
      <c r="C562" s="38" t="s">
        <v>37</v>
      </c>
      <c r="D562" s="51"/>
      <c r="E562" s="65" t="s">
        <v>1887</v>
      </c>
      <c r="F562" s="45" t="s">
        <v>1888</v>
      </c>
      <c r="G562" s="45" t="s">
        <v>1889</v>
      </c>
      <c r="H562" s="60"/>
      <c r="K562" s="29" t="e">
        <f t="shared" si="90"/>
        <v>#REF!</v>
      </c>
      <c r="L562" s="30">
        <v>1</v>
      </c>
      <c r="M562" s="19" t="e">
        <f>IF(K562="1_ordning",M561+1,M561)</f>
        <v>#REF!</v>
      </c>
      <c r="N562" s="29">
        <v>22</v>
      </c>
      <c r="O562" s="19" t="e">
        <f t="shared" si="91"/>
        <v>#REF!</v>
      </c>
      <c r="P562" s="30">
        <v>40</v>
      </c>
      <c r="Q562" s="19" t="str">
        <f>IF(LEN(E562)-LEN(SUBSTITUTE(E562," ",""))=1,LEFT(E562,FIND(" ",E562)-1),Q561)</f>
        <v>Falco</v>
      </c>
      <c r="R562" s="19" t="e">
        <f>IF(Q562&lt;&gt;Q561,R561+1,R561)</f>
        <v>#REF!</v>
      </c>
      <c r="S562" s="30">
        <v>159</v>
      </c>
      <c r="T562" s="19" t="str">
        <f t="shared" si="126"/>
        <v>Falco subbuteo subbuteo</v>
      </c>
      <c r="U562" s="29" t="s">
        <v>1890</v>
      </c>
      <c r="V562" s="19" t="e">
        <f t="array" aca="1" ref="V562" ca="1">_xludf.XLOOKUP(U562,#REF!,#REF!)</f>
        <v>#NAME?</v>
      </c>
      <c r="W562" s="29">
        <v>11228</v>
      </c>
      <c r="X562" s="3" t="str">
        <f t="shared" si="92"/>
        <v/>
      </c>
      <c r="Y562" s="2" t="e">
        <f t="shared" si="127"/>
        <v>#REF!</v>
      </c>
      <c r="Z562" s="2" t="e">
        <f t="shared" si="128"/>
        <v>#REF!</v>
      </c>
      <c r="AA562" s="2" t="e">
        <f t="shared" si="129"/>
        <v>#REF!</v>
      </c>
      <c r="AB562" s="20" t="str">
        <f t="shared" si="130"/>
        <v xml:space="preserve">   Northern Hobby</v>
      </c>
      <c r="AC562" s="2" t="e">
        <f t="array" ref="AC562">IF(K562="3_art",IF(AB562=_xludf.XLOOKUP(W562,#REF!,#REF!),"",_xludf.XLOOKUP(W562,#REF!,#REF!)),IF(K562="2_familj",IF(AB562=_xludf.XLOOKUP(W562,#REF!,#REF!),"",_xludf.XLOOKUP(W562,#REF!,#REF!)),""))</f>
        <v>#REF!</v>
      </c>
    </row>
    <row r="563" spans="1:29" ht="13.5" customHeight="1">
      <c r="A563" s="37"/>
      <c r="B563" s="37"/>
      <c r="C563" s="37"/>
      <c r="D563" s="48"/>
      <c r="E563" s="68" t="s">
        <v>1891</v>
      </c>
      <c r="F563" s="41" t="s">
        <v>1892</v>
      </c>
      <c r="G563" s="41" t="s">
        <v>1893</v>
      </c>
      <c r="H563" s="49"/>
      <c r="K563" s="29" t="e">
        <f t="shared" si="90"/>
        <v>#REF!</v>
      </c>
      <c r="L563" s="30">
        <v>1</v>
      </c>
      <c r="M563" s="19" t="e">
        <f>IF(K563="1_ordning",M565+1,M565)</f>
        <v>#REF!</v>
      </c>
      <c r="N563" s="29">
        <v>22</v>
      </c>
      <c r="O563" s="19" t="e">
        <f t="shared" si="91"/>
        <v>#REF!</v>
      </c>
      <c r="P563" s="30">
        <v>40</v>
      </c>
      <c r="Q563" s="19" t="str">
        <f>IF(LEN(E563)-LEN(SUBSTITUTE(E563," ",""))=1,LEFT(E563,FIND(" ",E563)-1),Q565)</f>
        <v>Falco</v>
      </c>
      <c r="R563" s="19" t="e">
        <f>IF(Q563&lt;&gt;Q565,R565+1,R565)</f>
        <v>#REF!</v>
      </c>
      <c r="S563" s="30">
        <v>159</v>
      </c>
      <c r="T563" s="19" t="str">
        <f t="shared" si="126"/>
        <v>Falco peregrinus</v>
      </c>
      <c r="U563" s="29" t="s">
        <v>1891</v>
      </c>
      <c r="V563" s="19" t="e">
        <f t="array" aca="1" ref="V563" ca="1">_xludf.XLOOKUP(U563,#REF!,#REF!)</f>
        <v>#NAME?</v>
      </c>
      <c r="W563" s="29">
        <v>11242</v>
      </c>
      <c r="X563" s="3" t="str">
        <f t="shared" si="92"/>
        <v/>
      </c>
      <c r="Y563" s="2" t="e">
        <f t="shared" si="127"/>
        <v>#REF!</v>
      </c>
      <c r="Z563" s="2" t="e">
        <f t="shared" si="128"/>
        <v>#REF!</v>
      </c>
      <c r="AA563" s="2" t="e">
        <f t="shared" si="129"/>
        <v>#REF!</v>
      </c>
      <c r="AB563" s="20" t="str">
        <f t="shared" si="130"/>
        <v>Peregrine Falcon</v>
      </c>
      <c r="AC563" s="2" t="e">
        <f t="array" ref="AC563">IF(K563="3_art",IF(AB563=_xludf.XLOOKUP(W563,#REF!,#REF!),"",_xludf.XLOOKUP(W563,#REF!,#REF!)),IF(K563="2_familj",IF(AB563=_xludf.XLOOKUP(W563,#REF!,#REF!),"",_xludf.XLOOKUP(W563,#REF!,#REF!)),""))</f>
        <v>#REF!</v>
      </c>
    </row>
    <row r="564" spans="1:29" ht="13.5" customHeight="1">
      <c r="A564" s="37"/>
      <c r="B564" s="38" t="s">
        <v>36</v>
      </c>
      <c r="C564" s="38" t="s">
        <v>37</v>
      </c>
      <c r="D564" s="51"/>
      <c r="E564" s="65" t="s">
        <v>1894</v>
      </c>
      <c r="F564" s="45" t="s">
        <v>1895</v>
      </c>
      <c r="G564" s="63" t="s">
        <v>1896</v>
      </c>
      <c r="H564" s="60"/>
      <c r="K564" s="29" t="e">
        <f t="shared" si="90"/>
        <v>#REF!</v>
      </c>
      <c r="L564" s="30">
        <v>1</v>
      </c>
      <c r="M564" s="19" t="e">
        <f>IF(K564="1_ordning",M563+1,M563)</f>
        <v>#REF!</v>
      </c>
      <c r="N564" s="29">
        <v>22</v>
      </c>
      <c r="O564" s="19" t="e">
        <f t="shared" si="91"/>
        <v>#REF!</v>
      </c>
      <c r="P564" s="30">
        <v>40</v>
      </c>
      <c r="Q564" s="19" t="str">
        <f>IF(LEN(E564)-LEN(SUBSTITUTE(E564," ",""))=1,LEFT(E564,FIND(" ",E564)-1),Q563)</f>
        <v>Falco</v>
      </c>
      <c r="R564" s="19" t="e">
        <f>IF(Q564&lt;&gt;Q563,R563+1,R563)</f>
        <v>#REF!</v>
      </c>
      <c r="S564" s="30">
        <v>159</v>
      </c>
      <c r="T564" s="19" t="str">
        <f t="shared" si="126"/>
        <v>Falco peregrinus peregrinus</v>
      </c>
      <c r="U564" s="29" t="s">
        <v>1897</v>
      </c>
      <c r="V564" s="19" t="e">
        <f t="array" aca="1" ref="V564" ca="1">_xludf.XLOOKUP(U564,#REF!,#REF!)</f>
        <v>#NAME?</v>
      </c>
      <c r="W564" s="29">
        <v>11247</v>
      </c>
      <c r="X564" s="3" t="str">
        <f t="shared" si="92"/>
        <v/>
      </c>
      <c r="Y564" s="2" t="e">
        <f t="shared" si="127"/>
        <v>#REF!</v>
      </c>
      <c r="Z564" s="2" t="e">
        <f t="shared" si="128"/>
        <v>#REF!</v>
      </c>
      <c r="AA564" s="2" t="e">
        <f t="shared" si="129"/>
        <v>#REF!</v>
      </c>
      <c r="AB564" s="20" t="str">
        <f t="shared" si="130"/>
        <v xml:space="preserve">   European Peregrine Falcon</v>
      </c>
      <c r="AC564" s="2" t="e">
        <f t="array" ref="AC564">IF(K564="3_art",IF(AB564=_xludf.XLOOKUP(W564,#REF!,#REF!),"",_xludf.XLOOKUP(W564,#REF!,#REF!)),IF(K564="2_familj",IF(AB564=_xludf.XLOOKUP(W564,#REF!,#REF!),"",_xludf.XLOOKUP(W564,#REF!,#REF!)),""))</f>
        <v>#REF!</v>
      </c>
    </row>
    <row r="565" spans="1:29" ht="13.5" customHeight="1">
      <c r="A565" s="37"/>
      <c r="B565" s="38" t="s">
        <v>36</v>
      </c>
      <c r="C565" s="38" t="s">
        <v>37</v>
      </c>
      <c r="D565" s="48"/>
      <c r="E565" s="68" t="s">
        <v>1898</v>
      </c>
      <c r="F565" s="41" t="s">
        <v>1899</v>
      </c>
      <c r="G565" s="41" t="s">
        <v>1900</v>
      </c>
      <c r="H565" s="49"/>
      <c r="K565" s="29" t="e">
        <f t="shared" si="90"/>
        <v>#REF!</v>
      </c>
      <c r="L565" s="30">
        <v>1</v>
      </c>
      <c r="M565" s="19" t="e">
        <f>IF(K565="1_ordning",M562+1,M562)</f>
        <v>#REF!</v>
      </c>
      <c r="N565" s="29">
        <v>22</v>
      </c>
      <c r="O565" s="19" t="e">
        <f t="shared" si="91"/>
        <v>#REF!</v>
      </c>
      <c r="P565" s="30">
        <v>40</v>
      </c>
      <c r="Q565" s="19" t="str">
        <f>IF(LEN(E565)-LEN(SUBSTITUTE(E565," ",""))=1,LEFT(E565,FIND(" ",E565)-1),Q562)</f>
        <v>Falco</v>
      </c>
      <c r="R565" s="19" t="e">
        <f>IF(Q565&lt;&gt;Q562,R562+1,R562)</f>
        <v>#REF!</v>
      </c>
      <c r="S565" s="30">
        <v>159</v>
      </c>
      <c r="T565" s="19" t="str">
        <f t="shared" si="126"/>
        <v>Falco rusticolus</v>
      </c>
      <c r="U565" s="29" t="s">
        <v>1898</v>
      </c>
      <c r="V565" s="19" t="e">
        <f t="array" aca="1" ref="V565" ca="1">_xludf.XLOOKUP(U565,#REF!,#REF!)</f>
        <v>#NAME?</v>
      </c>
      <c r="W565" s="29">
        <v>11269</v>
      </c>
      <c r="X565" s="3" t="str">
        <f t="shared" si="92"/>
        <v/>
      </c>
      <c r="Y565" s="2" t="e">
        <f t="shared" si="127"/>
        <v>#REF!</v>
      </c>
      <c r="Z565" s="2" t="e">
        <f t="shared" si="128"/>
        <v>#REF!</v>
      </c>
      <c r="AA565" s="2" t="e">
        <f t="shared" si="129"/>
        <v>#REF!</v>
      </c>
      <c r="AB565" s="20" t="str">
        <f t="shared" si="130"/>
        <v>Gyrfalcon</v>
      </c>
      <c r="AC565" s="2" t="e">
        <f t="array" ref="AC565">IF(K565="3_art",IF(AB565=_xludf.XLOOKUP(W565,#REF!,#REF!),"",_xludf.XLOOKUP(W565,#REF!,#REF!)),IF(K565="2_familj",IF(AB565=_xludf.XLOOKUP(W565,#REF!,#REF!),"",_xludf.XLOOKUP(W565,#REF!,#REF!)),""))</f>
        <v>#REF!</v>
      </c>
    </row>
    <row r="566" spans="1:29" ht="21" customHeight="1">
      <c r="A566" s="22"/>
      <c r="B566" s="22"/>
      <c r="C566" s="23"/>
      <c r="D566" s="24" t="s">
        <v>21</v>
      </c>
      <c r="E566" s="25" t="s">
        <v>1901</v>
      </c>
      <c r="F566" s="26" t="s">
        <v>1902</v>
      </c>
      <c r="G566" s="27"/>
      <c r="H566" s="27"/>
      <c r="I566" s="28"/>
      <c r="J566" s="28"/>
      <c r="K566" s="29" t="e">
        <f t="shared" si="90"/>
        <v>#REF!</v>
      </c>
      <c r="L566" s="30">
        <v>1</v>
      </c>
      <c r="M566" s="19" t="e">
        <f>IF(K566="1_ordning",M564+1,M564)</f>
        <v>#REF!</v>
      </c>
      <c r="N566" s="29">
        <v>23</v>
      </c>
      <c r="O566" s="19" t="e">
        <f t="shared" si="91"/>
        <v>#REF!</v>
      </c>
      <c r="P566" s="32">
        <v>40</v>
      </c>
      <c r="Q566" s="19" t="str">
        <f>IF(LEN(E566)-LEN(SUBSTITUTE(E566," ",""))=1,LEFT(E566,FIND(" ",E566)-1),Q564)</f>
        <v>Falco</v>
      </c>
      <c r="R566" s="19" t="e">
        <f>IF(Q566&lt;&gt;Q564,R564+1,R564)</f>
        <v>#REF!</v>
      </c>
      <c r="S566" s="29">
        <v>159</v>
      </c>
      <c r="T566" s="19" t="str">
        <f t="shared" si="126"/>
        <v>PASSERIFORMES</v>
      </c>
      <c r="U566" s="29" t="s">
        <v>1901</v>
      </c>
      <c r="V566" s="19" t="e">
        <f t="array" aca="1" ref="V566" ca="1">_xludf.XLOOKUP(U566,#REF!,#REF!)</f>
        <v>#NAME?</v>
      </c>
      <c r="W566" s="29">
        <v>12324</v>
      </c>
      <c r="X566" s="3" t="str">
        <f t="shared" si="92"/>
        <v/>
      </c>
      <c r="Y566" s="2" t="e">
        <f t="shared" si="127"/>
        <v>#REF!</v>
      </c>
      <c r="Z566" s="20" t="e">
        <f t="shared" si="128"/>
        <v>#REF!</v>
      </c>
      <c r="AA566" s="2" t="e">
        <f t="shared" si="129"/>
        <v>#REF!</v>
      </c>
      <c r="AB566" s="2">
        <f t="shared" si="130"/>
        <v>0</v>
      </c>
      <c r="AC566" s="2" t="e">
        <f t="array" ref="AC566">IF(K566="3_art",IF(AB566=_xludf.XLOOKUP(W566,#REF!,#REF!),"",_xludf.XLOOKUP(W566,#REF!,#REF!)),IF(K566="2_familj",IF(AB566=_xludf.XLOOKUP(W566,#REF!,#REF!),"",_xludf.XLOOKUP(W566,#REF!,#REF!)),""))</f>
        <v>#REF!</v>
      </c>
    </row>
    <row r="567" spans="1:29" ht="13.5" customHeight="1">
      <c r="A567" s="33"/>
      <c r="B567" s="33"/>
      <c r="C567" s="33"/>
      <c r="D567" s="34"/>
      <c r="E567" s="115" t="s">
        <v>1903</v>
      </c>
      <c r="F567" s="116" t="s">
        <v>1904</v>
      </c>
      <c r="G567" s="35" t="s">
        <v>1905</v>
      </c>
      <c r="H567" s="33"/>
      <c r="K567" s="29"/>
      <c r="L567" s="30"/>
      <c r="M567" s="19"/>
      <c r="N567" s="29"/>
      <c r="O567" s="19"/>
      <c r="P567" s="30"/>
      <c r="Q567" s="19"/>
      <c r="R567" s="19"/>
      <c r="S567" s="30"/>
      <c r="T567" s="19"/>
      <c r="U567" s="29"/>
      <c r="V567" s="19"/>
      <c r="W567" s="29"/>
      <c r="X567" s="3"/>
      <c r="Y567" s="2"/>
      <c r="Z567" s="20"/>
      <c r="AA567" s="2"/>
      <c r="AB567" s="2"/>
      <c r="AC567" s="2"/>
    </row>
    <row r="568" spans="1:29" ht="13.5" customHeight="1">
      <c r="A568" s="57" t="s">
        <v>84</v>
      </c>
      <c r="B568" s="61" t="s">
        <v>36</v>
      </c>
      <c r="C568" s="61" t="s">
        <v>31</v>
      </c>
      <c r="D568" s="58">
        <v>1</v>
      </c>
      <c r="E568" s="59" t="s">
        <v>1906</v>
      </c>
      <c r="F568" s="50" t="s">
        <v>1907</v>
      </c>
      <c r="G568" s="50" t="s">
        <v>1908</v>
      </c>
      <c r="H568" s="84" t="s">
        <v>95</v>
      </c>
      <c r="K568" s="29"/>
      <c r="L568" s="30"/>
      <c r="M568" s="19"/>
      <c r="N568" s="29"/>
      <c r="O568" s="19"/>
      <c r="P568" s="30"/>
      <c r="Q568" s="19"/>
      <c r="R568" s="19"/>
      <c r="S568" s="30"/>
      <c r="T568" s="19"/>
      <c r="U568" s="29"/>
      <c r="V568" s="19"/>
      <c r="W568" s="29"/>
      <c r="X568" s="3"/>
      <c r="Y568" s="2"/>
      <c r="Z568" s="20"/>
      <c r="AA568" s="2"/>
      <c r="AB568" s="2"/>
      <c r="AC568" s="2"/>
    </row>
    <row r="569" spans="1:29" ht="13.5" customHeight="1">
      <c r="A569" s="33"/>
      <c r="B569" s="33"/>
      <c r="C569" s="33"/>
      <c r="D569" s="34" t="s">
        <v>21</v>
      </c>
      <c r="E569" s="35" t="s">
        <v>1909</v>
      </c>
      <c r="F569" s="36" t="s">
        <v>1910</v>
      </c>
      <c r="G569" s="35" t="s">
        <v>1911</v>
      </c>
      <c r="H569" s="33"/>
      <c r="K569" s="29" t="e">
        <f t="shared" ref="K569:K574" si="131">IF(#REF!="Ordning","1_ordning",IF(#REF!="Familj","2_familj",IF(LEN(E569)-LEN(SUBSTITUTE(E569," ",""))=1,"3_art",IF(LEN(E569)-LEN(SUBSTITUTE(E569," ",""))=5,"4_underart","9_CHECK ERROR"))))</f>
        <v>#REF!</v>
      </c>
      <c r="L569" s="30">
        <v>1</v>
      </c>
      <c r="M569" s="19" t="e">
        <f>IF(K569="1_ordning",M566+1,M566)</f>
        <v>#REF!</v>
      </c>
      <c r="N569" s="29">
        <v>23</v>
      </c>
      <c r="O569" s="19" t="e">
        <f>IF(K569="2_familj",O566+1,O566)</f>
        <v>#REF!</v>
      </c>
      <c r="P569" s="30">
        <v>41</v>
      </c>
      <c r="Q569" s="19" t="str">
        <f>IF(LEN(E569)-LEN(SUBSTITUTE(E569," ",""))=1,LEFT(E569,FIND(" ",E569)-1),Q566)</f>
        <v>Falco</v>
      </c>
      <c r="R569" s="19" t="e">
        <f>IF(Q569&lt;&gt;Q566,R566+1,R566)</f>
        <v>#REF!</v>
      </c>
      <c r="S569" s="30">
        <v>159</v>
      </c>
      <c r="T569" s="19" t="str">
        <f t="shared" ref="T569:T574" si="132">IF(LEN(E569)-LEN(SUBSTITUTE(E569,".",""))=0,TRIM(E569),TRIM(CONCATENATE(LEFT(TRIM(E569),FIND(" ",TRIM(E569))-1)," ",MID(TRIM(E569),FIND(" ",TRIM(E569))+4,99)," ",MID(TRIM(E569),FIND(" ",TRIM(E569))+4,99))))</f>
        <v>Oriolidae</v>
      </c>
      <c r="U569" s="29" t="s">
        <v>1909</v>
      </c>
      <c r="V569" s="19" t="e">
        <f t="array" aca="1" ref="V569" ca="1">_xludf.XLOOKUP(U569,#REF!,#REF!)</f>
        <v>#NAME?</v>
      </c>
      <c r="W569" s="29">
        <v>18681</v>
      </c>
      <c r="X569" s="3" t="str">
        <f>IF(W569&gt;W566,"","Fel i ordningen!")</f>
        <v/>
      </c>
      <c r="Y569" s="2" t="e">
        <f t="shared" ref="Y569:Y574" si="133">IF(K569="4_underart",CONCATENATE("   ",U569),U569)</f>
        <v>#REF!</v>
      </c>
      <c r="Z569" s="20" t="e">
        <f t="shared" ref="Z569:Z574" si="134">IF(#REF!&lt;&gt;"Ordning",IF(#REF!&lt;&gt;"Familj",#REF!,""),"")</f>
        <v>#REF!</v>
      </c>
      <c r="AA569" s="2" t="e">
        <f t="shared" ref="AA569:AA574" si="135">IF(#REF!="Ordning",#REF!,IF(#REF!="Familj",#REF!,""))</f>
        <v>#REF!</v>
      </c>
      <c r="AB569" s="2" t="str">
        <f t="shared" ref="AB569:AB730" si="136">IF(LEFT(G569,7)="Ordning",PROPER(MID(G569,9,999)),IF(LEFT(G569,6)="Familj",PROPER(MID(G569,8,999)),G569))</f>
        <v>Old World Orioles</v>
      </c>
      <c r="AC569" s="2" t="e">
        <f t="array" ref="AC569">IF(K569="3_art",IF(AB569=_xludf.XLOOKUP(W569,#REF!,#REF!),"",_xludf.XLOOKUP(W569,#REF!,#REF!)),IF(K569="2_familj",IF(AB569=_xludf.XLOOKUP(W569,#REF!,#REF!),"",_xludf.XLOOKUP(W569,#REF!,#REF!)),""))</f>
        <v>#REF!</v>
      </c>
    </row>
    <row r="570" spans="1:29" ht="13.5" customHeight="1">
      <c r="A570" s="37"/>
      <c r="B570" s="38" t="s">
        <v>36</v>
      </c>
      <c r="C570" s="38" t="s">
        <v>37</v>
      </c>
      <c r="D570" s="48"/>
      <c r="E570" s="40" t="s">
        <v>1912</v>
      </c>
      <c r="F570" s="41" t="s">
        <v>1913</v>
      </c>
      <c r="G570" s="41" t="s">
        <v>1914</v>
      </c>
      <c r="H570" s="80"/>
      <c r="K570" s="29" t="e">
        <f t="shared" si="131"/>
        <v>#REF!</v>
      </c>
      <c r="L570" s="30">
        <v>1</v>
      </c>
      <c r="M570" s="19" t="e">
        <f t="shared" ref="M570:M571" si="137">IF(K570="1_ordning",M569+1,M569)</f>
        <v>#REF!</v>
      </c>
      <c r="N570" s="29">
        <v>23</v>
      </c>
      <c r="O570" s="19" t="e">
        <f t="shared" ref="O570:O574" si="138">IF(K570="2_familj",O569+1,O569)</f>
        <v>#REF!</v>
      </c>
      <c r="P570" s="30">
        <v>41</v>
      </c>
      <c r="Q570" s="19" t="str">
        <f t="shared" ref="Q570:Q571" si="139">IF(LEN(E570)-LEN(SUBSTITUTE(E570," ",""))=1,LEFT(E570,FIND(" ",E570)-1),Q569)</f>
        <v>Oriolus</v>
      </c>
      <c r="R570" s="19" t="e">
        <f t="shared" ref="R570:R571" si="140">IF(Q570&lt;&gt;Q569,R569+1,R569)</f>
        <v>#REF!</v>
      </c>
      <c r="S570" s="30">
        <v>160</v>
      </c>
      <c r="T570" s="19" t="str">
        <f t="shared" si="132"/>
        <v>Oriolus oriolus</v>
      </c>
      <c r="U570" s="29" t="s">
        <v>1912</v>
      </c>
      <c r="V570" s="19" t="e">
        <f t="array" aca="1" ref="V570" ca="1">_xludf.XLOOKUP(U570,#REF!,#REF!)</f>
        <v>#NAME?</v>
      </c>
      <c r="W570" s="29">
        <v>18792</v>
      </c>
      <c r="X570" s="3" t="str">
        <f t="shared" ref="X570:X574" si="141">IF(W570&gt;W569,"","Fel i ordningen!")</f>
        <v/>
      </c>
      <c r="Y570" s="2" t="e">
        <f t="shared" si="133"/>
        <v>#REF!</v>
      </c>
      <c r="Z570" s="2" t="e">
        <f t="shared" si="134"/>
        <v>#REF!</v>
      </c>
      <c r="AA570" s="2" t="e">
        <f t="shared" si="135"/>
        <v>#REF!</v>
      </c>
      <c r="AB570" s="20" t="str">
        <f t="shared" si="136"/>
        <v>Eurasian Golden Oriole</v>
      </c>
      <c r="AC570" s="2" t="e">
        <f t="array" ref="AC570">IF(K570="3_art",IF(AB570=_xludf.XLOOKUP(W570,#REF!,#REF!),"",_xludf.XLOOKUP(W570,#REF!,#REF!)),IF(K570="2_familj",IF(AB570=_xludf.XLOOKUP(W570,#REF!,#REF!),"",_xludf.XLOOKUP(W570,#REF!,#REF!)),""))</f>
        <v>#REF!</v>
      </c>
    </row>
    <row r="571" spans="1:29" ht="13.5" customHeight="1">
      <c r="A571" s="33"/>
      <c r="B571" s="33"/>
      <c r="C571" s="33"/>
      <c r="D571" s="34" t="s">
        <v>21</v>
      </c>
      <c r="E571" s="35" t="s">
        <v>1915</v>
      </c>
      <c r="F571" s="36" t="s">
        <v>1916</v>
      </c>
      <c r="G571" s="36" t="s">
        <v>1917</v>
      </c>
      <c r="H571" s="33"/>
      <c r="K571" s="29" t="e">
        <f t="shared" si="131"/>
        <v>#REF!</v>
      </c>
      <c r="L571" s="30">
        <v>1</v>
      </c>
      <c r="M571" s="19" t="e">
        <f t="shared" si="137"/>
        <v>#REF!</v>
      </c>
      <c r="N571" s="29">
        <v>23</v>
      </c>
      <c r="O571" s="19" t="e">
        <f t="shared" si="138"/>
        <v>#REF!</v>
      </c>
      <c r="P571" s="30">
        <v>42</v>
      </c>
      <c r="Q571" s="19" t="str">
        <f t="shared" si="139"/>
        <v>Oriolus</v>
      </c>
      <c r="R571" s="19" t="e">
        <f t="shared" si="140"/>
        <v>#REF!</v>
      </c>
      <c r="S571" s="30">
        <v>160</v>
      </c>
      <c r="T571" s="19" t="str">
        <f t="shared" si="132"/>
        <v>Laniidae</v>
      </c>
      <c r="U571" s="29" t="s">
        <v>1915</v>
      </c>
      <c r="V571" s="19" t="e">
        <f t="array" aca="1" ref="V571" ca="1">_xludf.XLOOKUP(U571,#REF!,#REF!)</f>
        <v>#NAME?</v>
      </c>
      <c r="W571" s="29">
        <v>19802</v>
      </c>
      <c r="X571" s="3" t="str">
        <f t="shared" si="141"/>
        <v/>
      </c>
      <c r="Y571" s="2" t="e">
        <f t="shared" si="133"/>
        <v>#REF!</v>
      </c>
      <c r="Z571" s="20" t="e">
        <f t="shared" si="134"/>
        <v>#REF!</v>
      </c>
      <c r="AA571" s="2" t="e">
        <f t="shared" si="135"/>
        <v>#REF!</v>
      </c>
      <c r="AB571" s="20" t="str">
        <f t="shared" si="136"/>
        <v>Shrikes</v>
      </c>
      <c r="AC571" s="2" t="e">
        <f t="array" ref="AC571">IF(K571="3_art",IF(AB571=_xludf.XLOOKUP(W571,#REF!,#REF!),"",_xludf.XLOOKUP(W571,#REF!,#REF!)),IF(K571="2_familj",IF(AB571=_xludf.XLOOKUP(W571,#REF!,#REF!),"",_xludf.XLOOKUP(W571,#REF!,#REF!)),""))</f>
        <v>#REF!</v>
      </c>
    </row>
    <row r="572" spans="1:29" ht="13.5" customHeight="1">
      <c r="A572" s="37"/>
      <c r="B572" s="37"/>
      <c r="C572" s="37"/>
      <c r="D572" s="48"/>
      <c r="E572" s="68" t="s">
        <v>1918</v>
      </c>
      <c r="F572" s="41" t="s">
        <v>1919</v>
      </c>
      <c r="G572" s="41" t="s">
        <v>1920</v>
      </c>
      <c r="H572" s="49"/>
      <c r="K572" s="29" t="e">
        <f t="shared" si="131"/>
        <v>#REF!</v>
      </c>
      <c r="L572" s="30">
        <v>1</v>
      </c>
      <c r="M572" s="19" t="e">
        <f>IF(K572="1_ordning",M587+1,M587)</f>
        <v>#REF!</v>
      </c>
      <c r="N572" s="29">
        <v>23</v>
      </c>
      <c r="O572" s="19" t="e">
        <f t="shared" si="138"/>
        <v>#REF!</v>
      </c>
      <c r="P572" s="30">
        <v>42</v>
      </c>
      <c r="Q572" s="19" t="str">
        <f>IF(LEN(E572)-LEN(SUBSTITUTE(E572," ",""))=1,LEFT(E572,FIND(" ",E572)-1),Q587)</f>
        <v>Lanius</v>
      </c>
      <c r="R572" s="19" t="e">
        <f>IF(Q572&lt;&gt;Q587,R587+1,R587)</f>
        <v>#REF!</v>
      </c>
      <c r="S572" s="30">
        <v>161</v>
      </c>
      <c r="T572" s="19" t="str">
        <f t="shared" si="132"/>
        <v>Lanius excubitor</v>
      </c>
      <c r="U572" s="29" t="s">
        <v>1918</v>
      </c>
      <c r="V572" s="19" t="e">
        <f t="array" aca="1" ref="V572" ca="1">_xludf.XLOOKUP(U572,#REF!,#REF!)</f>
        <v>#NAME?</v>
      </c>
      <c r="W572" s="29">
        <v>19821</v>
      </c>
      <c r="X572" s="3" t="str">
        <f t="shared" si="141"/>
        <v/>
      </c>
      <c r="Y572" s="2" t="e">
        <f t="shared" si="133"/>
        <v>#REF!</v>
      </c>
      <c r="Z572" s="2" t="e">
        <f t="shared" si="134"/>
        <v>#REF!</v>
      </c>
      <c r="AA572" s="2" t="e">
        <f t="shared" si="135"/>
        <v>#REF!</v>
      </c>
      <c r="AB572" s="20" t="str">
        <f t="shared" si="136"/>
        <v>Great Grey Shrike</v>
      </c>
      <c r="AC572" s="2" t="e">
        <f t="array" ref="AC572">IF(K572="3_art",IF(AB572=_xludf.XLOOKUP(W572,#REF!,#REF!),"",_xludf.XLOOKUP(W572,#REF!,#REF!)),IF(K572="2_familj",IF(AB572=_xludf.XLOOKUP(W572,#REF!,#REF!),"",_xludf.XLOOKUP(W572,#REF!,#REF!)),""))</f>
        <v>#REF!</v>
      </c>
    </row>
    <row r="573" spans="1:29" ht="13.5" customHeight="1">
      <c r="A573" s="37"/>
      <c r="B573" s="38" t="s">
        <v>36</v>
      </c>
      <c r="C573" s="38" t="s">
        <v>37</v>
      </c>
      <c r="D573" s="51"/>
      <c r="E573" s="65" t="s">
        <v>1921</v>
      </c>
      <c r="F573" s="45" t="s">
        <v>1922</v>
      </c>
      <c r="G573" s="70" t="s">
        <v>1923</v>
      </c>
      <c r="H573" s="88"/>
      <c r="K573" s="29" t="e">
        <f t="shared" si="131"/>
        <v>#REF!</v>
      </c>
      <c r="L573" s="30">
        <v>1</v>
      </c>
      <c r="M573" s="19" t="e">
        <f t="shared" ref="M573:M574" si="142">IF(K573="1_ordning",M572+1,M572)</f>
        <v>#REF!</v>
      </c>
      <c r="N573" s="29">
        <v>23</v>
      </c>
      <c r="O573" s="19" t="e">
        <f t="shared" si="138"/>
        <v>#REF!</v>
      </c>
      <c r="P573" s="30">
        <v>42</v>
      </c>
      <c r="Q573" s="19" t="str">
        <f t="shared" ref="Q573:Q574" si="143">IF(LEN(E573)-LEN(SUBSTITUTE(E573," ",""))=1,LEFT(E573,FIND(" ",E573)-1),Q572)</f>
        <v>Lanius</v>
      </c>
      <c r="R573" s="19" t="e">
        <f t="shared" ref="R573:R574" si="144">IF(Q573&lt;&gt;Q572,R572+1,R572)</f>
        <v>#REF!</v>
      </c>
      <c r="S573" s="30">
        <v>161</v>
      </c>
      <c r="T573" s="19" t="str">
        <f t="shared" si="132"/>
        <v>Lanius excubitor excubitor</v>
      </c>
      <c r="U573" s="29" t="s">
        <v>1924</v>
      </c>
      <c r="V573" s="19" t="e">
        <f t="array" aca="1" ref="V573" ca="1">_xludf.XLOOKUP(U573,#REF!,#REF!)</f>
        <v>#NAME?</v>
      </c>
      <c r="W573" s="29">
        <v>19822</v>
      </c>
      <c r="X573" s="3" t="str">
        <f t="shared" si="141"/>
        <v/>
      </c>
      <c r="Y573" s="2" t="e">
        <f t="shared" si="133"/>
        <v>#REF!</v>
      </c>
      <c r="Z573" s="2" t="e">
        <f t="shared" si="134"/>
        <v>#REF!</v>
      </c>
      <c r="AA573" s="2" t="e">
        <f t="shared" si="135"/>
        <v>#REF!</v>
      </c>
      <c r="AB573" s="20" t="str">
        <f t="shared" si="136"/>
        <v xml:space="preserve">   Northwestern Great Grey Shrike*</v>
      </c>
      <c r="AC573" s="2" t="e">
        <f t="array" ref="AC573">IF(K573="3_art",IF(AB573=_xludf.XLOOKUP(W573,#REF!,#REF!),"",_xludf.XLOOKUP(W573,#REF!,#REF!)),IF(K573="2_familj",IF(AB573=_xludf.XLOOKUP(W573,#REF!,#REF!),"",_xludf.XLOOKUP(W573,#REF!,#REF!)),""))</f>
        <v>#REF!</v>
      </c>
    </row>
    <row r="574" spans="1:29" ht="13.5" customHeight="1">
      <c r="A574" s="38" t="s">
        <v>84</v>
      </c>
      <c r="B574" s="38" t="s">
        <v>36</v>
      </c>
      <c r="C574" s="38" t="s">
        <v>31</v>
      </c>
      <c r="D574" s="62" t="s">
        <v>455</v>
      </c>
      <c r="E574" s="65" t="s">
        <v>1925</v>
      </c>
      <c r="F574" s="45" t="s">
        <v>1926</v>
      </c>
      <c r="G574" s="45" t="s">
        <v>1927</v>
      </c>
      <c r="H574" s="88"/>
      <c r="K574" s="29" t="e">
        <f t="shared" si="131"/>
        <v>#REF!</v>
      </c>
      <c r="L574" s="30">
        <v>1</v>
      </c>
      <c r="M574" s="19" t="e">
        <f t="shared" si="142"/>
        <v>#REF!</v>
      </c>
      <c r="N574" s="29">
        <v>23</v>
      </c>
      <c r="O574" s="19" t="e">
        <f t="shared" si="138"/>
        <v>#REF!</v>
      </c>
      <c r="P574" s="30">
        <v>42</v>
      </c>
      <c r="Q574" s="19" t="str">
        <f t="shared" si="143"/>
        <v>Lanius</v>
      </c>
      <c r="R574" s="19" t="e">
        <f t="shared" si="144"/>
        <v>#REF!</v>
      </c>
      <c r="S574" s="30">
        <v>161</v>
      </c>
      <c r="T574" s="19" t="str">
        <f t="shared" si="132"/>
        <v>Lanius excubitor pallidirostris</v>
      </c>
      <c r="U574" s="29" t="s">
        <v>1928</v>
      </c>
      <c r="V574" s="19" t="e">
        <f t="array" aca="1" ref="V574" ca="1">_xludf.XLOOKUP(U574,#REF!,#REF!)</f>
        <v>#NAME?</v>
      </c>
      <c r="W574" s="29">
        <v>19833</v>
      </c>
      <c r="X574" s="3" t="str">
        <f t="shared" si="141"/>
        <v/>
      </c>
      <c r="Y574" s="2" t="e">
        <f t="shared" si="133"/>
        <v>#REF!</v>
      </c>
      <c r="Z574" s="2" t="e">
        <f t="shared" si="134"/>
        <v>#REF!</v>
      </c>
      <c r="AA574" s="2" t="e">
        <f t="shared" si="135"/>
        <v>#REF!</v>
      </c>
      <c r="AB574" s="20" t="str">
        <f t="shared" si="136"/>
        <v xml:space="preserve">   Steppe Grey Shrike</v>
      </c>
      <c r="AC574" s="2" t="e">
        <f t="array" ref="AC574">IF(K574="3_art",IF(AB574=_xludf.XLOOKUP(W574,#REF!,#REF!),"",_xludf.XLOOKUP(W574,#REF!,#REF!)),IF(K574="2_familj",IF(AB574=_xludf.XLOOKUP(W574,#REF!,#REF!),"",_xludf.XLOOKUP(W574,#REF!,#REF!)),""))</f>
        <v>#REF!</v>
      </c>
    </row>
    <row r="575" spans="1:29" ht="13.5" customHeight="1">
      <c r="A575" s="38" t="s">
        <v>84</v>
      </c>
      <c r="B575" s="38" t="s">
        <v>36</v>
      </c>
      <c r="C575" s="38" t="s">
        <v>31</v>
      </c>
      <c r="D575" s="66" t="s">
        <v>377</v>
      </c>
      <c r="E575" s="68" t="s">
        <v>1929</v>
      </c>
      <c r="F575" s="117" t="s">
        <v>1930</v>
      </c>
      <c r="G575" s="117" t="s">
        <v>1931</v>
      </c>
      <c r="H575" s="41" t="s">
        <v>343</v>
      </c>
      <c r="K575" s="29"/>
      <c r="L575" s="30"/>
      <c r="M575" s="19"/>
      <c r="N575" s="29"/>
      <c r="O575" s="19"/>
      <c r="P575" s="30"/>
      <c r="Q575" s="19"/>
      <c r="R575" s="19"/>
      <c r="S575" s="30"/>
      <c r="T575" s="19"/>
      <c r="U575" s="29"/>
      <c r="V575" s="19"/>
      <c r="W575" s="29"/>
      <c r="X575" s="3"/>
      <c r="Y575" s="2"/>
      <c r="Z575" s="2"/>
      <c r="AA575" s="2"/>
      <c r="AB575" s="2" t="str">
        <f t="shared" si="136"/>
        <v>Northern Shrike</v>
      </c>
      <c r="AC575" s="2" t="str">
        <f t="array" ref="AC575">IF(K575="3_art",IF(AB575=_xludf.XLOOKUP(W575,#REF!,#REF!),"",_xludf.XLOOKUP(W575,#REF!,#REF!)),IF(K575="2_familj",IF(AB575=_xludf.XLOOKUP(W575,#REF!,#REF!),"",_xludf.XLOOKUP(W575,#REF!,#REF!)),""))</f>
        <v/>
      </c>
    </row>
    <row r="576" spans="1:29" ht="13.5" customHeight="1">
      <c r="A576" s="38" t="s">
        <v>84</v>
      </c>
      <c r="B576" s="38" t="s">
        <v>36</v>
      </c>
      <c r="C576" s="38" t="s">
        <v>31</v>
      </c>
      <c r="D576" s="66" t="s">
        <v>377</v>
      </c>
      <c r="E576" s="68" t="s">
        <v>1932</v>
      </c>
      <c r="F576" s="41" t="s">
        <v>1933</v>
      </c>
      <c r="G576" s="41" t="s">
        <v>1934</v>
      </c>
      <c r="H576" s="49"/>
      <c r="K576" s="29" t="e">
        <f t="shared" ref="K576:K730" si="145">IF(#REF!="Ordning","1_ordning",IF(#REF!="Familj","2_familj",IF(LEN(E576)-LEN(SUBSTITUTE(E576," ",""))=1,"3_art",IF(LEN(E576)-LEN(SUBSTITUTE(E576," ",""))=5,"4_underart","9_CHECK ERROR"))))</f>
        <v>#REF!</v>
      </c>
      <c r="L576" s="30">
        <v>1</v>
      </c>
      <c r="M576" s="19" t="e">
        <f>IF(K576="1_ordning",M577+1,M577)</f>
        <v>#REF!</v>
      </c>
      <c r="N576" s="29">
        <v>23</v>
      </c>
      <c r="O576" s="19" t="e">
        <f>IF(K576="2_familj",O574+1,O574)</f>
        <v>#REF!</v>
      </c>
      <c r="P576" s="30">
        <v>42</v>
      </c>
      <c r="Q576" s="19" t="str">
        <f>IF(LEN(E576)-LEN(SUBSTITUTE(E576," ",""))=1,LEFT(E576,FIND(" ",E576)-1),Q577)</f>
        <v>Lanius</v>
      </c>
      <c r="R576" s="19" t="e">
        <f>IF(Q576&lt;&gt;Q577,R577+1,R577)</f>
        <v>#REF!</v>
      </c>
      <c r="S576" s="30">
        <v>161</v>
      </c>
      <c r="T576" s="19" t="str">
        <f t="shared" ref="T576:T730" si="146">IF(LEN(E576)-LEN(SUBSTITUTE(E576,".",""))=0,TRIM(E576),TRIM(CONCATENATE(LEFT(TRIM(E576),FIND(" ",TRIM(E576))-1)," ",MID(TRIM(E576),FIND(" ",TRIM(E576))+4,99)," ",MID(TRIM(E576),FIND(" ",TRIM(E576))+4,99))))</f>
        <v>Lanius nubicus</v>
      </c>
      <c r="U576" s="29" t="s">
        <v>1932</v>
      </c>
      <c r="V576" s="19" t="e">
        <f t="array" aca="1" ref="V576" ca="1">_xludf.XLOOKUP(U576,#REF!,#REF!)</f>
        <v>#NAME?</v>
      </c>
      <c r="W576" s="29">
        <v>19851</v>
      </c>
      <c r="X576" s="3" t="str">
        <f>IF(W576&gt;W574,"","Fel i ordningen!")</f>
        <v/>
      </c>
      <c r="Y576" s="2" t="e">
        <f t="shared" ref="Y576:Y730" si="147">IF(K576="4_underart",CONCATENATE("   ",U576),U576)</f>
        <v>#REF!</v>
      </c>
      <c r="Z576" s="2" t="e">
        <f t="shared" ref="Z576:Z730" si="148">IF(#REF!&lt;&gt;"Ordning",IF(#REF!&lt;&gt;"Familj",#REF!,""),"")</f>
        <v>#REF!</v>
      </c>
      <c r="AA576" s="2" t="e">
        <f t="shared" ref="AA576:AA730" si="149">IF(#REF!="Ordning",#REF!,IF(#REF!="Familj",#REF!,""))</f>
        <v>#REF!</v>
      </c>
      <c r="AB576" s="20" t="str">
        <f t="shared" si="136"/>
        <v>Masked Shrike</v>
      </c>
      <c r="AC576" s="2" t="e">
        <f t="array" ref="AC576">IF(K576="3_art",IF(AB576=_xludf.XLOOKUP(W576,#REF!,#REF!),"",_xludf.XLOOKUP(W576,#REF!,#REF!)),IF(K576="2_familj",IF(AB576=_xludf.XLOOKUP(W576,#REF!,#REF!),"",_xludf.XLOOKUP(W576,#REF!,#REF!)),""))</f>
        <v>#REF!</v>
      </c>
    </row>
    <row r="577" spans="1:29" ht="13.5" customHeight="1">
      <c r="A577" s="37"/>
      <c r="B577" s="38" t="s">
        <v>36</v>
      </c>
      <c r="C577" s="38" t="s">
        <v>55</v>
      </c>
      <c r="D577" s="48"/>
      <c r="E577" s="68" t="s">
        <v>1935</v>
      </c>
      <c r="F577" s="41" t="s">
        <v>1936</v>
      </c>
      <c r="G577" s="41" t="s">
        <v>1937</v>
      </c>
      <c r="H577" s="49"/>
      <c r="K577" s="29" t="e">
        <f t="shared" si="145"/>
        <v>#REF!</v>
      </c>
      <c r="L577" s="30">
        <v>1</v>
      </c>
      <c r="M577" s="19" t="e">
        <f>IF(K577="1_ordning",M574+1,M574)</f>
        <v>#REF!</v>
      </c>
      <c r="N577" s="29">
        <v>23</v>
      </c>
      <c r="O577" s="19" t="e">
        <f t="shared" ref="O577:O730" si="150">IF(K577="2_familj",O576+1,O576)</f>
        <v>#REF!</v>
      </c>
      <c r="P577" s="30">
        <v>42</v>
      </c>
      <c r="Q577" s="19" t="str">
        <f>IF(LEN(E577)-LEN(SUBSTITUTE(E577," ",""))=1,LEFT(E577,FIND(" ",E577)-1),Q574)</f>
        <v>Lanius</v>
      </c>
      <c r="R577" s="19" t="e">
        <f>IF(Q577&lt;&gt;Q574,R574+1,R574)</f>
        <v>#REF!</v>
      </c>
      <c r="S577" s="30">
        <v>161</v>
      </c>
      <c r="T577" s="19" t="str">
        <f t="shared" si="146"/>
        <v>Lanius minor</v>
      </c>
      <c r="U577" s="29" t="s">
        <v>1935</v>
      </c>
      <c r="V577" s="19" t="e">
        <f t="array" aca="1" ref="V577" ca="1">_xludf.XLOOKUP(U577,#REF!,#REF!)</f>
        <v>#NAME?</v>
      </c>
      <c r="W577" s="29">
        <v>19852</v>
      </c>
      <c r="X577" s="3" t="str">
        <f t="shared" ref="X577:X730" si="151">IF(W577&gt;W576,"","Fel i ordningen!")</f>
        <v/>
      </c>
      <c r="Y577" s="89" t="e">
        <f t="shared" si="147"/>
        <v>#REF!</v>
      </c>
      <c r="Z577" s="2" t="e">
        <f t="shared" si="148"/>
        <v>#REF!</v>
      </c>
      <c r="AA577" s="2" t="e">
        <f t="shared" si="149"/>
        <v>#REF!</v>
      </c>
      <c r="AB577" s="20" t="str">
        <f t="shared" si="136"/>
        <v>Lesser Grey Shrike</v>
      </c>
      <c r="AC577" s="2" t="e">
        <f t="array" ref="AC577">IF(K577="3_art",IF(AB577=_xludf.XLOOKUP(W577,#REF!,#REF!),"",_xludf.XLOOKUP(W577,#REF!,#REF!)),IF(K577="2_familj",IF(AB577=_xludf.XLOOKUP(W577,#REF!,#REF!),"",_xludf.XLOOKUP(W577,#REF!,#REF!)),""))</f>
        <v>#REF!</v>
      </c>
    </row>
    <row r="578" spans="1:29" ht="13.5" customHeight="1">
      <c r="A578" s="38" t="s">
        <v>84</v>
      </c>
      <c r="B578" s="38" t="s">
        <v>36</v>
      </c>
      <c r="C578" s="38" t="s">
        <v>55</v>
      </c>
      <c r="D578" s="48"/>
      <c r="E578" s="68" t="s">
        <v>1938</v>
      </c>
      <c r="F578" s="41" t="s">
        <v>1939</v>
      </c>
      <c r="G578" s="41" t="s">
        <v>1940</v>
      </c>
      <c r="H578" s="50" t="s">
        <v>1941</v>
      </c>
      <c r="K578" s="29" t="e">
        <f t="shared" si="145"/>
        <v>#REF!</v>
      </c>
      <c r="L578" s="30">
        <v>1</v>
      </c>
      <c r="M578" s="19" t="e">
        <f>IF(K578="1_ordning",M576+1,M576)</f>
        <v>#REF!</v>
      </c>
      <c r="N578" s="29">
        <v>23</v>
      </c>
      <c r="O578" s="19" t="e">
        <f t="shared" si="150"/>
        <v>#REF!</v>
      </c>
      <c r="P578" s="30">
        <v>42</v>
      </c>
      <c r="Q578" s="19" t="str">
        <f>IF(LEN(E578)-LEN(SUBSTITUTE(E578," ",""))=1,LEFT(E578,FIND(" ",E578)-1),Q576)</f>
        <v>Lanius</v>
      </c>
      <c r="R578" s="19" t="e">
        <f>IF(Q578&lt;&gt;Q576,R576+1,R576)</f>
        <v>#REF!</v>
      </c>
      <c r="S578" s="30">
        <v>161</v>
      </c>
      <c r="T578" s="19" t="str">
        <f t="shared" si="146"/>
        <v>Lanius senator</v>
      </c>
      <c r="U578" s="29" t="s">
        <v>1938</v>
      </c>
      <c r="V578" s="19" t="e">
        <f t="array" aca="1" ref="V578" ca="1">_xludf.XLOOKUP(U578,#REF!,#REF!)</f>
        <v>#NAME?</v>
      </c>
      <c r="W578" s="29">
        <v>19853</v>
      </c>
      <c r="X578" s="3" t="str">
        <f t="shared" si="151"/>
        <v/>
      </c>
      <c r="Y578" s="2" t="e">
        <f t="shared" si="147"/>
        <v>#REF!</v>
      </c>
      <c r="Z578" s="2" t="e">
        <f t="shared" si="148"/>
        <v>#REF!</v>
      </c>
      <c r="AA578" s="2" t="e">
        <f t="shared" si="149"/>
        <v>#REF!</v>
      </c>
      <c r="AB578" s="20" t="str">
        <f t="shared" si="136"/>
        <v>Woodchat Shrike</v>
      </c>
      <c r="AC578" s="2" t="e">
        <f t="array" ref="AC578">IF(K578="3_art",IF(AB578=_xludf.XLOOKUP(W578,#REF!,#REF!),"",_xludf.XLOOKUP(W578,#REF!,#REF!)),IF(K578="2_familj",IF(AB578=_xludf.XLOOKUP(W578,#REF!,#REF!),"",_xludf.XLOOKUP(W578,#REF!,#REF!)),""))</f>
        <v>#REF!</v>
      </c>
    </row>
    <row r="579" spans="1:29" ht="13.5" customHeight="1">
      <c r="A579" s="37"/>
      <c r="B579" s="37"/>
      <c r="C579" s="38" t="s">
        <v>31</v>
      </c>
      <c r="D579" s="72" t="s">
        <v>405</v>
      </c>
      <c r="E579" s="65" t="s">
        <v>1942</v>
      </c>
      <c r="F579" s="45" t="s">
        <v>1943</v>
      </c>
      <c r="G579" s="45" t="s">
        <v>1944</v>
      </c>
      <c r="H579" s="60"/>
      <c r="K579" s="29" t="e">
        <f t="shared" si="145"/>
        <v>#REF!</v>
      </c>
      <c r="L579" s="30">
        <v>1</v>
      </c>
      <c r="M579" s="19" t="e">
        <f t="shared" ref="M579:M581" si="152">IF(K579="1_ordning",M578+1,M578)</f>
        <v>#REF!</v>
      </c>
      <c r="N579" s="29">
        <v>23</v>
      </c>
      <c r="O579" s="19" t="e">
        <f t="shared" si="150"/>
        <v>#REF!</v>
      </c>
      <c r="P579" s="30">
        <v>42</v>
      </c>
      <c r="Q579" s="19" t="str">
        <f t="shared" ref="Q579:Q581" si="153">IF(LEN(E579)-LEN(SUBSTITUTE(E579," ",""))=1,LEFT(E579,FIND(" ",E579)-1),Q578)</f>
        <v>Lanius</v>
      </c>
      <c r="R579" s="19" t="e">
        <f t="shared" ref="R579:R581" si="154">IF(Q579&lt;&gt;Q578,R578+1,R578)</f>
        <v>#REF!</v>
      </c>
      <c r="S579" s="30">
        <v>161</v>
      </c>
      <c r="T579" s="19" t="str">
        <f t="shared" si="146"/>
        <v>Lanius senator senator</v>
      </c>
      <c r="U579" s="29" t="s">
        <v>1945</v>
      </c>
      <c r="V579" s="19" t="e">
        <f t="array" aca="1" ref="V579" ca="1">_xludf.XLOOKUP(U579,#REF!,#REF!)</f>
        <v>#NAME?</v>
      </c>
      <c r="W579" s="29">
        <v>19854</v>
      </c>
      <c r="X579" s="3" t="str">
        <f t="shared" si="151"/>
        <v/>
      </c>
      <c r="Y579" s="2" t="e">
        <f t="shared" si="147"/>
        <v>#REF!</v>
      </c>
      <c r="Z579" s="2" t="e">
        <f t="shared" si="148"/>
        <v>#REF!</v>
      </c>
      <c r="AA579" s="2" t="e">
        <f t="shared" si="149"/>
        <v>#REF!</v>
      </c>
      <c r="AB579" s="20" t="str">
        <f t="shared" si="136"/>
        <v xml:space="preserve">   Western Woodchat Shrike</v>
      </c>
      <c r="AC579" s="2" t="e">
        <f t="array" ref="AC579">IF(K579="3_art",IF(AB579=_xludf.XLOOKUP(W579,#REF!,#REF!),"",_xludf.XLOOKUP(W579,#REF!,#REF!)),IF(K579="2_familj",IF(AB579=_xludf.XLOOKUP(W579,#REF!,#REF!),"",_xludf.XLOOKUP(W579,#REF!,#REF!)),""))</f>
        <v>#REF!</v>
      </c>
    </row>
    <row r="580" spans="1:29" ht="13.5" customHeight="1">
      <c r="A580" s="37"/>
      <c r="B580" s="37"/>
      <c r="C580" s="38" t="s">
        <v>31</v>
      </c>
      <c r="D580" s="72" t="s">
        <v>377</v>
      </c>
      <c r="E580" s="65" t="s">
        <v>1946</v>
      </c>
      <c r="F580" s="45" t="s">
        <v>1947</v>
      </c>
      <c r="G580" s="45" t="s">
        <v>1948</v>
      </c>
      <c r="H580" s="60"/>
      <c r="K580" s="29" t="e">
        <f t="shared" si="145"/>
        <v>#REF!</v>
      </c>
      <c r="L580" s="30">
        <v>1</v>
      </c>
      <c r="M580" s="19" t="e">
        <f t="shared" si="152"/>
        <v>#REF!</v>
      </c>
      <c r="N580" s="29">
        <v>23</v>
      </c>
      <c r="O580" s="19" t="e">
        <f t="shared" si="150"/>
        <v>#REF!</v>
      </c>
      <c r="P580" s="30">
        <v>42</v>
      </c>
      <c r="Q580" s="19" t="str">
        <f t="shared" si="153"/>
        <v>Lanius</v>
      </c>
      <c r="R580" s="19" t="e">
        <f t="shared" si="154"/>
        <v>#REF!</v>
      </c>
      <c r="S580" s="30">
        <v>161</v>
      </c>
      <c r="T580" s="19" t="str">
        <f t="shared" si="146"/>
        <v>Lanius senator badius</v>
      </c>
      <c r="U580" s="29" t="s">
        <v>1949</v>
      </c>
      <c r="V580" s="19" t="e">
        <f t="array" aca="1" ref="V580" ca="1">_xludf.XLOOKUP(U580,#REF!,#REF!)</f>
        <v>#NAME?</v>
      </c>
      <c r="W580" s="29">
        <v>19855</v>
      </c>
      <c r="X580" s="3" t="str">
        <f t="shared" si="151"/>
        <v/>
      </c>
      <c r="Y580" s="2" t="e">
        <f t="shared" si="147"/>
        <v>#REF!</v>
      </c>
      <c r="Z580" s="2" t="e">
        <f t="shared" si="148"/>
        <v>#REF!</v>
      </c>
      <c r="AA580" s="2" t="e">
        <f t="shared" si="149"/>
        <v>#REF!</v>
      </c>
      <c r="AB580" s="20" t="str">
        <f t="shared" si="136"/>
        <v xml:space="preserve">   Balearic Woodchat Shrike</v>
      </c>
      <c r="AC580" s="2" t="e">
        <f t="array" ref="AC580">IF(K580="3_art",IF(AB580=_xludf.XLOOKUP(W580,#REF!,#REF!),"",_xludf.XLOOKUP(W580,#REF!,#REF!)),IF(K580="2_familj",IF(AB580=_xludf.XLOOKUP(W580,#REF!,#REF!),"",_xludf.XLOOKUP(W580,#REF!,#REF!)),""))</f>
        <v>#REF!</v>
      </c>
    </row>
    <row r="581" spans="1:29" ht="13.5" customHeight="1">
      <c r="A581" s="37"/>
      <c r="B581" s="37"/>
      <c r="C581" s="38" t="s">
        <v>31</v>
      </c>
      <c r="D581" s="72" t="s">
        <v>165</v>
      </c>
      <c r="E581" s="65" t="s">
        <v>1950</v>
      </c>
      <c r="F581" s="45" t="s">
        <v>1951</v>
      </c>
      <c r="G581" s="45" t="s">
        <v>1952</v>
      </c>
      <c r="H581" s="60"/>
      <c r="K581" s="29" t="e">
        <f t="shared" si="145"/>
        <v>#REF!</v>
      </c>
      <c r="L581" s="30">
        <v>1</v>
      </c>
      <c r="M581" s="19" t="e">
        <f t="shared" si="152"/>
        <v>#REF!</v>
      </c>
      <c r="N581" s="29">
        <v>23</v>
      </c>
      <c r="O581" s="19" t="e">
        <f t="shared" si="150"/>
        <v>#REF!</v>
      </c>
      <c r="P581" s="30">
        <v>42</v>
      </c>
      <c r="Q581" s="19" t="str">
        <f t="shared" si="153"/>
        <v>Lanius</v>
      </c>
      <c r="R581" s="19" t="e">
        <f t="shared" si="154"/>
        <v>#REF!</v>
      </c>
      <c r="S581" s="30">
        <v>161</v>
      </c>
      <c r="T581" s="19" t="str">
        <f t="shared" si="146"/>
        <v>Lanius senator niloticus</v>
      </c>
      <c r="U581" s="29" t="s">
        <v>1953</v>
      </c>
      <c r="V581" s="19" t="e">
        <f t="array" aca="1" ref="V581" ca="1">_xludf.XLOOKUP(U581,#REF!,#REF!)</f>
        <v>#NAME?</v>
      </c>
      <c r="W581" s="29">
        <v>19856</v>
      </c>
      <c r="X581" s="3" t="str">
        <f t="shared" si="151"/>
        <v/>
      </c>
      <c r="Y581" s="2" t="e">
        <f t="shared" si="147"/>
        <v>#REF!</v>
      </c>
      <c r="Z581" s="2" t="e">
        <f t="shared" si="148"/>
        <v>#REF!</v>
      </c>
      <c r="AA581" s="2" t="e">
        <f t="shared" si="149"/>
        <v>#REF!</v>
      </c>
      <c r="AB581" s="20" t="str">
        <f t="shared" si="136"/>
        <v xml:space="preserve">   East Mediterranean Woodchat Shrike</v>
      </c>
      <c r="AC581" s="2" t="e">
        <f t="array" ref="AC581">IF(K581="3_art",IF(AB581=_xludf.XLOOKUP(W581,#REF!,#REF!),"",_xludf.XLOOKUP(W581,#REF!,#REF!)),IF(K581="2_familj",IF(AB581=_xludf.XLOOKUP(W581,#REF!,#REF!),"",_xludf.XLOOKUP(W581,#REF!,#REF!)),""))</f>
        <v>#REF!</v>
      </c>
    </row>
    <row r="582" spans="1:29" ht="13.5" customHeight="1">
      <c r="A582" s="38" t="s">
        <v>84</v>
      </c>
      <c r="B582" s="37"/>
      <c r="C582" s="37"/>
      <c r="D582" s="83"/>
      <c r="E582" s="68" t="s">
        <v>1954</v>
      </c>
      <c r="F582" s="41" t="s">
        <v>1955</v>
      </c>
      <c r="G582" s="41" t="s">
        <v>1956</v>
      </c>
      <c r="H582" s="41" t="s">
        <v>1957</v>
      </c>
      <c r="K582" s="29" t="e">
        <f t="shared" si="145"/>
        <v>#REF!</v>
      </c>
      <c r="L582" s="30">
        <v>1</v>
      </c>
      <c r="M582" s="19" t="e">
        <f>IF(K582="1_ordning",M585+1,M585)</f>
        <v>#REF!</v>
      </c>
      <c r="N582" s="29">
        <v>23</v>
      </c>
      <c r="O582" s="19" t="e">
        <f t="shared" si="150"/>
        <v>#REF!</v>
      </c>
      <c r="P582" s="30">
        <v>42</v>
      </c>
      <c r="Q582" s="19" t="str">
        <f>IF(LEN(E582)-LEN(SUBSTITUTE(E582," ",""))=1,LEFT(E582,FIND(" ",E582)-1),Q585)</f>
        <v>Lanius</v>
      </c>
      <c r="R582" s="19" t="e">
        <f>IF(Q582&lt;&gt;Q585,R585+1,R585)</f>
        <v>#REF!</v>
      </c>
      <c r="S582" s="30">
        <v>161</v>
      </c>
      <c r="T582" s="19" t="str">
        <f t="shared" si="146"/>
        <v>Lanius isabellinus</v>
      </c>
      <c r="U582" s="29" t="s">
        <v>1954</v>
      </c>
      <c r="V582" s="19" t="e">
        <f t="array" aca="1" ref="V582" ca="1">_xludf.XLOOKUP(U582,#REF!,#REF!)</f>
        <v>#NAME?</v>
      </c>
      <c r="W582" s="29">
        <v>19881</v>
      </c>
      <c r="X582" s="3" t="str">
        <f t="shared" si="151"/>
        <v/>
      </c>
      <c r="Y582" s="2" t="e">
        <f t="shared" si="147"/>
        <v>#REF!</v>
      </c>
      <c r="Z582" s="2" t="e">
        <f t="shared" si="148"/>
        <v>#REF!</v>
      </c>
      <c r="AA582" s="2" t="e">
        <f t="shared" si="149"/>
        <v>#REF!</v>
      </c>
      <c r="AB582" s="20" t="str">
        <f t="shared" si="136"/>
        <v>Isabelline Shrike</v>
      </c>
      <c r="AC582" s="2" t="e">
        <f t="array" ref="AC582">IF(K582="3_art",IF(AB582=_xludf.XLOOKUP(W582,#REF!,#REF!),"",_xludf.XLOOKUP(W582,#REF!,#REF!)),IF(K582="2_familj",IF(AB582=_xludf.XLOOKUP(W582,#REF!,#REF!),"",_xludf.XLOOKUP(W582,#REF!,#REF!)),""))</f>
        <v>#REF!</v>
      </c>
    </row>
    <row r="583" spans="1:29" ht="13.5" customHeight="1">
      <c r="A583" s="37"/>
      <c r="B583" s="38" t="s">
        <v>36</v>
      </c>
      <c r="C583" s="38" t="s">
        <v>31</v>
      </c>
      <c r="D583" s="72" t="s">
        <v>1112</v>
      </c>
      <c r="E583" s="65" t="s">
        <v>1958</v>
      </c>
      <c r="F583" s="45" t="s">
        <v>1959</v>
      </c>
      <c r="G583" s="45" t="s">
        <v>1960</v>
      </c>
      <c r="H583" s="88"/>
      <c r="K583" s="29" t="e">
        <f t="shared" si="145"/>
        <v>#REF!</v>
      </c>
      <c r="L583" s="30">
        <v>1</v>
      </c>
      <c r="M583" s="19" t="e">
        <f>IF(K583="1_ordning",M582+1,M582)</f>
        <v>#REF!</v>
      </c>
      <c r="N583" s="29">
        <v>23</v>
      </c>
      <c r="O583" s="19" t="e">
        <f t="shared" si="150"/>
        <v>#REF!</v>
      </c>
      <c r="P583" s="30">
        <v>42</v>
      </c>
      <c r="Q583" s="19" t="str">
        <f>IF(LEN(E583)-LEN(SUBSTITUTE(E583," ",""))=1,LEFT(E583,FIND(" ",E583)-1),Q582)</f>
        <v>Lanius</v>
      </c>
      <c r="R583" s="19" t="e">
        <f>IF(Q583&lt;&gt;Q582,R582+1,R582)</f>
        <v>#REF!</v>
      </c>
      <c r="S583" s="30">
        <v>161</v>
      </c>
      <c r="T583" s="19" t="str">
        <f t="shared" si="146"/>
        <v>Lanius isabellinus isabellinus</v>
      </c>
      <c r="U583" s="29" t="s">
        <v>1961</v>
      </c>
      <c r="V583" s="19" t="e">
        <f t="array" aca="1" ref="V583" ca="1">_xludf.XLOOKUP(U583,#REF!,#REF!)</f>
        <v>#NAME?</v>
      </c>
      <c r="W583" s="29">
        <v>19882</v>
      </c>
      <c r="X583" s="3" t="str">
        <f t="shared" si="151"/>
        <v/>
      </c>
      <c r="Y583" s="2" t="e">
        <f t="shared" si="147"/>
        <v>#REF!</v>
      </c>
      <c r="Z583" s="2" t="e">
        <f t="shared" si="148"/>
        <v>#REF!</v>
      </c>
      <c r="AA583" s="2" t="e">
        <f t="shared" si="149"/>
        <v>#REF!</v>
      </c>
      <c r="AB583" s="20" t="str">
        <f t="shared" si="136"/>
        <v xml:space="preserve">   Daurian Shrike</v>
      </c>
      <c r="AC583" s="2" t="e">
        <f t="array" ref="AC583">IF(K583="3_art",IF(AB583=_xludf.XLOOKUP(W583,#REF!,#REF!),"",_xludf.XLOOKUP(W583,#REF!,#REF!)),IF(K583="2_familj",IF(AB583=_xludf.XLOOKUP(W583,#REF!,#REF!),"",_xludf.XLOOKUP(W583,#REF!,#REF!)),""))</f>
        <v>#REF!</v>
      </c>
    </row>
    <row r="584" spans="1:29" ht="13.5" customHeight="1">
      <c r="A584" s="37"/>
      <c r="B584" s="38" t="s">
        <v>36</v>
      </c>
      <c r="C584" s="38" t="s">
        <v>37</v>
      </c>
      <c r="D584" s="48"/>
      <c r="E584" s="68" t="s">
        <v>1962</v>
      </c>
      <c r="F584" s="41" t="s">
        <v>1963</v>
      </c>
      <c r="G584" s="41" t="s">
        <v>1964</v>
      </c>
      <c r="H584" s="49"/>
      <c r="K584" s="29" t="e">
        <f t="shared" si="145"/>
        <v>#REF!</v>
      </c>
      <c r="L584" s="30">
        <v>1</v>
      </c>
      <c r="M584" s="19" t="e">
        <f>IF(K584="1_ordning",M571+1,M571)</f>
        <v>#REF!</v>
      </c>
      <c r="N584" s="29">
        <v>23</v>
      </c>
      <c r="O584" s="19" t="e">
        <f t="shared" si="150"/>
        <v>#REF!</v>
      </c>
      <c r="P584" s="30">
        <v>42</v>
      </c>
      <c r="Q584" s="19" t="str">
        <f>IF(LEN(E584)-LEN(SUBSTITUTE(E584," ",""))=1,LEFT(E584,FIND(" ",E584)-1),Q571)</f>
        <v>Lanius</v>
      </c>
      <c r="R584" s="19" t="e">
        <f>IF(Q584&lt;&gt;Q571,R571+1,R571)</f>
        <v>#REF!</v>
      </c>
      <c r="S584" s="30">
        <v>161</v>
      </c>
      <c r="T584" s="19" t="str">
        <f t="shared" si="146"/>
        <v>Lanius collurio</v>
      </c>
      <c r="U584" s="29" t="s">
        <v>1962</v>
      </c>
      <c r="V584" s="19" t="e">
        <f t="array" aca="1" ref="V584" ca="1">_xludf.XLOOKUP(U584,#REF!,#REF!)</f>
        <v>#NAME?</v>
      </c>
      <c r="W584" s="29">
        <v>19885</v>
      </c>
      <c r="X584" s="3" t="str">
        <f t="shared" si="151"/>
        <v/>
      </c>
      <c r="Y584" s="2" t="e">
        <f t="shared" si="147"/>
        <v>#REF!</v>
      </c>
      <c r="Z584" s="2" t="e">
        <f t="shared" si="148"/>
        <v>#REF!</v>
      </c>
      <c r="AA584" s="2" t="e">
        <f t="shared" si="149"/>
        <v>#REF!</v>
      </c>
      <c r="AB584" s="20" t="str">
        <f t="shared" si="136"/>
        <v>Red-backed Shrike</v>
      </c>
      <c r="AC584" s="2" t="e">
        <f t="array" ref="AC584">IF(K584="3_art",IF(AB584=_xludf.XLOOKUP(W584,#REF!,#REF!),"",_xludf.XLOOKUP(W584,#REF!,#REF!)),IF(K584="2_familj",IF(AB584=_xludf.XLOOKUP(W584,#REF!,#REF!),"",_xludf.XLOOKUP(W584,#REF!,#REF!)),""))</f>
        <v>#REF!</v>
      </c>
    </row>
    <row r="585" spans="1:29" ht="13.5" customHeight="1">
      <c r="A585" s="38" t="s">
        <v>84</v>
      </c>
      <c r="B585" s="38" t="s">
        <v>36</v>
      </c>
      <c r="C585" s="38" t="s">
        <v>31</v>
      </c>
      <c r="D585" s="66" t="s">
        <v>165</v>
      </c>
      <c r="E585" s="68" t="s">
        <v>1965</v>
      </c>
      <c r="F585" s="41" t="s">
        <v>1966</v>
      </c>
      <c r="G585" s="41" t="s">
        <v>1967</v>
      </c>
      <c r="H585" s="41" t="s">
        <v>1957</v>
      </c>
      <c r="K585" s="29" t="e">
        <f t="shared" si="145"/>
        <v>#REF!</v>
      </c>
      <c r="L585" s="30">
        <v>1</v>
      </c>
      <c r="M585" s="19" t="e">
        <f>IF(K585="1_ordning",M584+1,M584)</f>
        <v>#REF!</v>
      </c>
      <c r="N585" s="29">
        <v>23</v>
      </c>
      <c r="O585" s="19" t="e">
        <f t="shared" si="150"/>
        <v>#REF!</v>
      </c>
      <c r="P585" s="30">
        <v>42</v>
      </c>
      <c r="Q585" s="19" t="str">
        <f>IF(LEN(E585)-LEN(SUBSTITUTE(E585," ",""))=1,LEFT(E585,FIND(" ",E585)-1),Q584)</f>
        <v>Lanius</v>
      </c>
      <c r="R585" s="19" t="e">
        <f>IF(Q585&lt;&gt;Q584,R584+1,R584)</f>
        <v>#REF!</v>
      </c>
      <c r="S585" s="30">
        <v>161</v>
      </c>
      <c r="T585" s="19" t="str">
        <f t="shared" si="146"/>
        <v>Lanius phoenicuroides</v>
      </c>
      <c r="U585" s="29" t="s">
        <v>1965</v>
      </c>
      <c r="V585" s="19" t="e">
        <f t="array" aca="1" ref="V585" ca="1">_xludf.XLOOKUP(U585,#REF!,#REF!)</f>
        <v>#NAME?</v>
      </c>
      <c r="W585" s="29">
        <v>19886</v>
      </c>
      <c r="X585" s="3" t="str">
        <f t="shared" si="151"/>
        <v/>
      </c>
      <c r="Y585" s="2" t="e">
        <f t="shared" si="147"/>
        <v>#REF!</v>
      </c>
      <c r="Z585" s="2" t="e">
        <f t="shared" si="148"/>
        <v>#REF!</v>
      </c>
      <c r="AA585" s="2" t="e">
        <f t="shared" si="149"/>
        <v>#REF!</v>
      </c>
      <c r="AB585" s="20" t="str">
        <f t="shared" si="136"/>
        <v>Red-tailed Shrike</v>
      </c>
      <c r="AC585" s="2" t="e">
        <f t="array" ref="AC585">IF(K585="3_art",IF(AB585=_xludf.XLOOKUP(W585,#REF!,#REF!),"",_xludf.XLOOKUP(W585,#REF!,#REF!)),IF(K585="2_familj",IF(AB585=_xludf.XLOOKUP(W585,#REF!,#REF!),"",_xludf.XLOOKUP(W585,#REF!,#REF!)),""))</f>
        <v>#REF!</v>
      </c>
    </row>
    <row r="586" spans="1:29" ht="13.5" customHeight="1">
      <c r="A586" s="38" t="s">
        <v>84</v>
      </c>
      <c r="B586" s="37"/>
      <c r="C586" s="37"/>
      <c r="D586" s="48"/>
      <c r="E586" s="68" t="s">
        <v>1968</v>
      </c>
      <c r="F586" s="41" t="s">
        <v>1969</v>
      </c>
      <c r="G586" s="41" t="s">
        <v>1970</v>
      </c>
      <c r="H586" s="49"/>
      <c r="K586" s="29" t="e">
        <f t="shared" si="145"/>
        <v>#REF!</v>
      </c>
      <c r="L586" s="30">
        <v>1</v>
      </c>
      <c r="M586" s="19" t="e">
        <f>IF(K586="1_ordning",M589+1,M589)</f>
        <v>#REF!</v>
      </c>
      <c r="N586" s="29">
        <v>23</v>
      </c>
      <c r="O586" s="19" t="e">
        <f t="shared" si="150"/>
        <v>#REF!</v>
      </c>
      <c r="P586" s="30">
        <v>42</v>
      </c>
      <c r="Q586" s="19" t="str">
        <f>IF(LEN(E586)-LEN(SUBSTITUTE(E586," ",""))=1,LEFT(E586,FIND(" ",E586)-1),Q589)</f>
        <v>Lanius</v>
      </c>
      <c r="R586" s="19" t="e">
        <f>IF(Q586&lt;&gt;Q589,R589+1,R589)</f>
        <v>#REF!</v>
      </c>
      <c r="S586" s="30">
        <v>161</v>
      </c>
      <c r="T586" s="19" t="str">
        <f t="shared" si="146"/>
        <v>Lanius schach</v>
      </c>
      <c r="U586" s="29" t="s">
        <v>1968</v>
      </c>
      <c r="V586" s="19" t="e">
        <f t="array" aca="1" ref="V586" ca="1">_xludf.XLOOKUP(U586,#REF!,#REF!)</f>
        <v>#NAME?</v>
      </c>
      <c r="W586" s="29">
        <v>19887</v>
      </c>
      <c r="X586" s="3" t="str">
        <f t="shared" si="151"/>
        <v/>
      </c>
      <c r="Y586" s="2" t="e">
        <f t="shared" si="147"/>
        <v>#REF!</v>
      </c>
      <c r="Z586" s="2" t="e">
        <f t="shared" si="148"/>
        <v>#REF!</v>
      </c>
      <c r="AA586" s="2" t="e">
        <f t="shared" si="149"/>
        <v>#REF!</v>
      </c>
      <c r="AB586" s="20" t="str">
        <f t="shared" si="136"/>
        <v>Long-tailed Shrike</v>
      </c>
      <c r="AC586" s="2" t="e">
        <f t="array" ref="AC586">IF(K586="3_art",IF(AB586=_xludf.XLOOKUP(W586,#REF!,#REF!),"",_xludf.XLOOKUP(W586,#REF!,#REF!)),IF(K586="2_familj",IF(AB586=_xludf.XLOOKUP(W586,#REF!,#REF!),"",_xludf.XLOOKUP(W586,#REF!,#REF!)),""))</f>
        <v>#REF!</v>
      </c>
    </row>
    <row r="587" spans="1:29" ht="13.5" customHeight="1">
      <c r="A587" s="37"/>
      <c r="B587" s="38" t="s">
        <v>36</v>
      </c>
      <c r="C587" s="38" t="s">
        <v>31</v>
      </c>
      <c r="D587" s="72" t="s">
        <v>377</v>
      </c>
      <c r="E587" s="65" t="s">
        <v>1971</v>
      </c>
      <c r="F587" s="45" t="s">
        <v>1972</v>
      </c>
      <c r="G587" s="45" t="s">
        <v>1973</v>
      </c>
      <c r="H587" s="60"/>
      <c r="K587" s="29" t="e">
        <f t="shared" si="145"/>
        <v>#REF!</v>
      </c>
      <c r="L587" s="30">
        <v>1</v>
      </c>
      <c r="M587" s="19" t="e">
        <f>IF(K587="1_ordning",M586+1,M586)</f>
        <v>#REF!</v>
      </c>
      <c r="N587" s="29">
        <v>23</v>
      </c>
      <c r="O587" s="19" t="e">
        <f t="shared" si="150"/>
        <v>#REF!</v>
      </c>
      <c r="P587" s="30">
        <v>42</v>
      </c>
      <c r="Q587" s="19" t="str">
        <f>IF(LEN(E587)-LEN(SUBSTITUTE(E587," ",""))=1,LEFT(E587,FIND(" ",E587)-1),Q586)</f>
        <v>Lanius</v>
      </c>
      <c r="R587" s="19" t="e">
        <f>IF(Q587&lt;&gt;Q586,R586+1,R586)</f>
        <v>#REF!</v>
      </c>
      <c r="S587" s="30">
        <v>161</v>
      </c>
      <c r="T587" s="19" t="str">
        <f t="shared" si="146"/>
        <v>Lanius schach erythronotus</v>
      </c>
      <c r="U587" s="29" t="s">
        <v>1974</v>
      </c>
      <c r="V587" s="19" t="e">
        <f t="array" aca="1" ref="V587" ca="1">_xludf.XLOOKUP(U587,#REF!,#REF!)</f>
        <v>#NAME?</v>
      </c>
      <c r="W587" s="29">
        <v>19888</v>
      </c>
      <c r="X587" s="3" t="str">
        <f t="shared" si="151"/>
        <v/>
      </c>
      <c r="Y587" s="2" t="e">
        <f t="shared" si="147"/>
        <v>#REF!</v>
      </c>
      <c r="Z587" s="2" t="e">
        <f t="shared" si="148"/>
        <v>#REF!</v>
      </c>
      <c r="AA587" s="2" t="e">
        <f t="shared" si="149"/>
        <v>#REF!</v>
      </c>
      <c r="AB587" s="20" t="str">
        <f t="shared" si="136"/>
        <v xml:space="preserve">   Western Long-tailed Shrike</v>
      </c>
      <c r="AC587" s="2" t="e">
        <f t="array" ref="AC587">IF(K587="3_art",IF(AB587=_xludf.XLOOKUP(W587,#REF!,#REF!),"",_xludf.XLOOKUP(W587,#REF!,#REF!)),IF(K587="2_familj",IF(AB587=_xludf.XLOOKUP(W587,#REF!,#REF!),"",_xludf.XLOOKUP(W587,#REF!,#REF!)),""))</f>
        <v>#REF!</v>
      </c>
    </row>
    <row r="588" spans="1:29" ht="13.5" customHeight="1">
      <c r="A588" s="38" t="s">
        <v>84</v>
      </c>
      <c r="B588" s="37"/>
      <c r="C588" s="37"/>
      <c r="D588" s="62" t="s">
        <v>460</v>
      </c>
      <c r="E588" s="68" t="s">
        <v>1975</v>
      </c>
      <c r="F588" s="41" t="s">
        <v>1976</v>
      </c>
      <c r="G588" s="41" t="s">
        <v>1977</v>
      </c>
      <c r="H588" s="49" t="s">
        <v>1978</v>
      </c>
      <c r="K588" s="29" t="e">
        <f t="shared" si="145"/>
        <v>#REF!</v>
      </c>
      <c r="L588" s="30">
        <v>1</v>
      </c>
      <c r="M588" s="19" t="e">
        <f>IF(K588="1_ordning",M583+1,M583)</f>
        <v>#REF!</v>
      </c>
      <c r="N588" s="29">
        <v>23</v>
      </c>
      <c r="O588" s="19" t="e">
        <f t="shared" si="150"/>
        <v>#REF!</v>
      </c>
      <c r="P588" s="30">
        <v>42</v>
      </c>
      <c r="Q588" s="19" t="str">
        <f>IF(LEN(E588)-LEN(SUBSTITUTE(E588," ",""))=1,LEFT(E588,FIND(" ",E588)-1),Q583)</f>
        <v>Lanius</v>
      </c>
      <c r="R588" s="19" t="e">
        <f>IF(Q588&lt;&gt;Q583,R583+1,R583)</f>
        <v>#REF!</v>
      </c>
      <c r="S588" s="30">
        <v>161</v>
      </c>
      <c r="T588" s="19" t="str">
        <f t="shared" si="146"/>
        <v>Lanius cristatus</v>
      </c>
      <c r="U588" s="29" t="s">
        <v>1975</v>
      </c>
      <c r="V588" s="19" t="e">
        <f t="array" aca="1" ref="V588" ca="1">_xludf.XLOOKUP(U588,#REF!,#REF!)</f>
        <v>#NAME?</v>
      </c>
      <c r="W588" s="29">
        <v>19897</v>
      </c>
      <c r="X588" s="3" t="str">
        <f t="shared" si="151"/>
        <v/>
      </c>
      <c r="Y588" s="2" t="e">
        <f t="shared" si="147"/>
        <v>#REF!</v>
      </c>
      <c r="Z588" s="2" t="e">
        <f t="shared" si="148"/>
        <v>#REF!</v>
      </c>
      <c r="AA588" s="2" t="e">
        <f t="shared" si="149"/>
        <v>#REF!</v>
      </c>
      <c r="AB588" s="20" t="str">
        <f t="shared" si="136"/>
        <v>Brown Shrike</v>
      </c>
      <c r="AC588" s="2" t="e">
        <f t="array" ref="AC588">IF(K588="3_art",IF(AB588=_xludf.XLOOKUP(W588,#REF!,#REF!),"",_xludf.XLOOKUP(W588,#REF!,#REF!)),IF(K588="2_familj",IF(AB588=_xludf.XLOOKUP(W588,#REF!,#REF!),"",_xludf.XLOOKUP(W588,#REF!,#REF!)),""))</f>
        <v>#REF!</v>
      </c>
    </row>
    <row r="589" spans="1:29" ht="13.5" customHeight="1">
      <c r="A589" s="37"/>
      <c r="B589" s="38" t="s">
        <v>36</v>
      </c>
      <c r="C589" s="38" t="s">
        <v>31</v>
      </c>
      <c r="D589" s="72" t="s">
        <v>377</v>
      </c>
      <c r="E589" s="65" t="s">
        <v>1979</v>
      </c>
      <c r="F589" s="45" t="s">
        <v>1980</v>
      </c>
      <c r="G589" s="45" t="s">
        <v>1981</v>
      </c>
      <c r="H589" s="88"/>
      <c r="K589" s="29" t="e">
        <f t="shared" si="145"/>
        <v>#REF!</v>
      </c>
      <c r="L589" s="30">
        <v>1</v>
      </c>
      <c r="M589" s="19" t="e">
        <f>IF(K589="1_ordning",M588+1,M588)</f>
        <v>#REF!</v>
      </c>
      <c r="N589" s="29">
        <v>23</v>
      </c>
      <c r="O589" s="19" t="e">
        <f t="shared" si="150"/>
        <v>#REF!</v>
      </c>
      <c r="P589" s="30">
        <v>42</v>
      </c>
      <c r="Q589" s="19" t="str">
        <f>IF(LEN(E589)-LEN(SUBSTITUTE(E589," ",""))=1,LEFT(E589,FIND(" ",E589)-1),Q588)</f>
        <v>Lanius</v>
      </c>
      <c r="R589" s="19" t="e">
        <f>IF(Q589&lt;&gt;Q588,R588+1,R588)</f>
        <v>#REF!</v>
      </c>
      <c r="S589" s="30">
        <v>161</v>
      </c>
      <c r="T589" s="19" t="str">
        <f t="shared" si="146"/>
        <v>Lanius cristatus cristatus</v>
      </c>
      <c r="U589" s="29" t="s">
        <v>1982</v>
      </c>
      <c r="V589" s="19" t="e">
        <f t="array" aca="1" ref="V589" ca="1">_xludf.XLOOKUP(U589,#REF!,#REF!)</f>
        <v>#NAME?</v>
      </c>
      <c r="W589" s="29">
        <v>19898</v>
      </c>
      <c r="X589" s="3" t="str">
        <f t="shared" si="151"/>
        <v/>
      </c>
      <c r="Y589" s="2" t="e">
        <f t="shared" si="147"/>
        <v>#REF!</v>
      </c>
      <c r="Z589" s="2" t="e">
        <f t="shared" si="148"/>
        <v>#REF!</v>
      </c>
      <c r="AA589" s="2" t="e">
        <f t="shared" si="149"/>
        <v>#REF!</v>
      </c>
      <c r="AB589" s="20" t="str">
        <f t="shared" si="136"/>
        <v xml:space="preserve">   Siberian Brown Shrike</v>
      </c>
      <c r="AC589" s="2" t="e">
        <f t="array" ref="AC589">IF(K589="3_art",IF(AB589=_xludf.XLOOKUP(W589,#REF!,#REF!),"",_xludf.XLOOKUP(W589,#REF!,#REF!)),IF(K589="2_familj",IF(AB589=_xludf.XLOOKUP(W589,#REF!,#REF!),"",_xludf.XLOOKUP(W589,#REF!,#REF!)),""))</f>
        <v>#REF!</v>
      </c>
    </row>
    <row r="590" spans="1:29" ht="13.5" customHeight="1">
      <c r="A590" s="33"/>
      <c r="B590" s="33"/>
      <c r="C590" s="33"/>
      <c r="D590" s="34" t="s">
        <v>21</v>
      </c>
      <c r="E590" s="35" t="s">
        <v>1983</v>
      </c>
      <c r="F590" s="36" t="s">
        <v>1984</v>
      </c>
      <c r="G590" s="36" t="s">
        <v>1985</v>
      </c>
      <c r="H590" s="33"/>
      <c r="K590" s="29" t="e">
        <f t="shared" si="145"/>
        <v>#REF!</v>
      </c>
      <c r="L590" s="30">
        <v>1</v>
      </c>
      <c r="M590" s="19" t="e">
        <f>IF(K590="1_ordning",M581+1,M581)</f>
        <v>#REF!</v>
      </c>
      <c r="N590" s="29">
        <v>23</v>
      </c>
      <c r="O590" s="19" t="e">
        <f t="shared" si="150"/>
        <v>#REF!</v>
      </c>
      <c r="P590" s="30">
        <v>43</v>
      </c>
      <c r="Q590" s="19" t="str">
        <f>IF(LEN(E590)-LEN(SUBSTITUTE(E590," ",""))=1,LEFT(E590,FIND(" ",E590)-1),Q581)</f>
        <v>Lanius</v>
      </c>
      <c r="R590" s="19" t="e">
        <f>IF(Q590&lt;&gt;Q581,R581+1,R581)</f>
        <v>#REF!</v>
      </c>
      <c r="S590" s="30">
        <v>161</v>
      </c>
      <c r="T590" s="19" t="str">
        <f t="shared" si="146"/>
        <v>Corvidae</v>
      </c>
      <c r="U590" s="29" t="s">
        <v>1983</v>
      </c>
      <c r="V590" s="19" t="e">
        <f t="array" aca="1" ref="V590" ca="1">_xludf.XLOOKUP(U590,#REF!,#REF!)</f>
        <v>#NAME?</v>
      </c>
      <c r="W590" s="29">
        <v>19917</v>
      </c>
      <c r="X590" s="3" t="str">
        <f t="shared" si="151"/>
        <v/>
      </c>
      <c r="Y590" s="2" t="e">
        <f t="shared" si="147"/>
        <v>#REF!</v>
      </c>
      <c r="Z590" s="20" t="e">
        <f t="shared" si="148"/>
        <v>#REF!</v>
      </c>
      <c r="AA590" s="2" t="e">
        <f t="shared" si="149"/>
        <v>#REF!</v>
      </c>
      <c r="AB590" s="20" t="str">
        <f t="shared" si="136"/>
        <v>Crows, Jays, and Magpies</v>
      </c>
      <c r="AC590" s="2" t="e">
        <f t="array" ref="AC590">IF(K590="3_art",IF(AB590=_xludf.XLOOKUP(W590,#REF!,#REF!),"",_xludf.XLOOKUP(W590,#REF!,#REF!)),IF(K590="2_familj",IF(AB590=_xludf.XLOOKUP(W590,#REF!,#REF!),"",_xludf.XLOOKUP(W590,#REF!,#REF!)),""))</f>
        <v>#REF!</v>
      </c>
    </row>
    <row r="591" spans="1:29" ht="13.5" customHeight="1">
      <c r="A591" s="37"/>
      <c r="B591" s="37"/>
      <c r="C591" s="37"/>
      <c r="D591" s="48"/>
      <c r="E591" s="40" t="s">
        <v>1986</v>
      </c>
      <c r="F591" s="41" t="s">
        <v>1987</v>
      </c>
      <c r="G591" s="41" t="s">
        <v>1988</v>
      </c>
      <c r="H591" s="49"/>
      <c r="K591" s="29" t="e">
        <f t="shared" si="145"/>
        <v>#REF!</v>
      </c>
      <c r="L591" s="30">
        <v>1</v>
      </c>
      <c r="M591" s="19" t="e">
        <f t="shared" ref="M591:M600" si="155">IF(K591="1_ordning",M590+1,M590)</f>
        <v>#REF!</v>
      </c>
      <c r="N591" s="29">
        <v>23</v>
      </c>
      <c r="O591" s="19" t="e">
        <f t="shared" si="150"/>
        <v>#REF!</v>
      </c>
      <c r="P591" s="30">
        <v>43</v>
      </c>
      <c r="Q591" s="19" t="str">
        <f t="shared" ref="Q591:Q600" si="156">IF(LEN(E591)-LEN(SUBSTITUTE(E591," ",""))=1,LEFT(E591,FIND(" ",E591)-1),Q590)</f>
        <v>Perisoreus</v>
      </c>
      <c r="R591" s="19" t="e">
        <f t="shared" ref="R591:R600" si="157">IF(Q591&lt;&gt;Q590,R590+1,R590)</f>
        <v>#REF!</v>
      </c>
      <c r="S591" s="30">
        <v>162</v>
      </c>
      <c r="T591" s="19" t="str">
        <f t="shared" si="146"/>
        <v>Perisoreus infaustus</v>
      </c>
      <c r="U591" s="29" t="s">
        <v>1986</v>
      </c>
      <c r="V591" s="19" t="e">
        <f t="array" aca="1" ref="V591" ca="1">_xludf.XLOOKUP(U591,#REF!,#REF!)</f>
        <v>#NAME?</v>
      </c>
      <c r="W591" s="29">
        <v>20003</v>
      </c>
      <c r="X591" s="3" t="str">
        <f t="shared" si="151"/>
        <v/>
      </c>
      <c r="Y591" s="2" t="e">
        <f t="shared" si="147"/>
        <v>#REF!</v>
      </c>
      <c r="Z591" s="2" t="e">
        <f t="shared" si="148"/>
        <v>#REF!</v>
      </c>
      <c r="AA591" s="2" t="e">
        <f t="shared" si="149"/>
        <v>#REF!</v>
      </c>
      <c r="AB591" s="20" t="str">
        <f t="shared" si="136"/>
        <v>Siberian Jay</v>
      </c>
      <c r="AC591" s="2" t="e">
        <f t="array" ref="AC591">IF(K591="3_art",IF(AB591=_xludf.XLOOKUP(W591,#REF!,#REF!),"",_xludf.XLOOKUP(W591,#REF!,#REF!)),IF(K591="2_familj",IF(AB591=_xludf.XLOOKUP(W591,#REF!,#REF!),"",_xludf.XLOOKUP(W591,#REF!,#REF!)),""))</f>
        <v>#REF!</v>
      </c>
    </row>
    <row r="592" spans="1:29" ht="13.5" customHeight="1">
      <c r="A592" s="37"/>
      <c r="B592" s="38" t="s">
        <v>36</v>
      </c>
      <c r="C592" s="38" t="s">
        <v>37</v>
      </c>
      <c r="D592" s="51"/>
      <c r="E592" s="44" t="s">
        <v>1989</v>
      </c>
      <c r="F592" s="45" t="s">
        <v>1990</v>
      </c>
      <c r="G592" s="45" t="s">
        <v>1991</v>
      </c>
      <c r="H592" s="60"/>
      <c r="K592" s="29" t="e">
        <f t="shared" si="145"/>
        <v>#REF!</v>
      </c>
      <c r="L592" s="30">
        <v>1</v>
      </c>
      <c r="M592" s="19" t="e">
        <f t="shared" si="155"/>
        <v>#REF!</v>
      </c>
      <c r="N592" s="29">
        <v>23</v>
      </c>
      <c r="O592" s="19" t="e">
        <f t="shared" si="150"/>
        <v>#REF!</v>
      </c>
      <c r="P592" s="30">
        <v>43</v>
      </c>
      <c r="Q592" s="19" t="str">
        <f t="shared" si="156"/>
        <v>Perisoreus</v>
      </c>
      <c r="R592" s="19" t="e">
        <f t="shared" si="157"/>
        <v>#REF!</v>
      </c>
      <c r="S592" s="30">
        <v>162</v>
      </c>
      <c r="T592" s="19" t="str">
        <f t="shared" si="146"/>
        <v>Perisoreus infaustus infaustus</v>
      </c>
      <c r="U592" s="29" t="s">
        <v>1992</v>
      </c>
      <c r="V592" s="19" t="e">
        <f t="array" aca="1" ref="V592" ca="1">_xludf.XLOOKUP(U592,#REF!,#REF!)</f>
        <v>#NAME?</v>
      </c>
      <c r="W592" s="29">
        <v>20004</v>
      </c>
      <c r="X592" s="3" t="str">
        <f t="shared" si="151"/>
        <v/>
      </c>
      <c r="Y592" s="2" t="e">
        <f t="shared" si="147"/>
        <v>#REF!</v>
      </c>
      <c r="Z592" s="2" t="e">
        <f t="shared" si="148"/>
        <v>#REF!</v>
      </c>
      <c r="AA592" s="2" t="e">
        <f t="shared" si="149"/>
        <v>#REF!</v>
      </c>
      <c r="AB592" s="20" t="str">
        <f t="shared" si="136"/>
        <v xml:space="preserve">   Western Siberian Jay</v>
      </c>
      <c r="AC592" s="2" t="e">
        <f t="array" ref="AC592">IF(K592="3_art",IF(AB592=_xludf.XLOOKUP(W592,#REF!,#REF!),"",_xludf.XLOOKUP(W592,#REF!,#REF!)),IF(K592="2_familj",IF(AB592=_xludf.XLOOKUP(W592,#REF!,#REF!),"",_xludf.XLOOKUP(W592,#REF!,#REF!)),""))</f>
        <v>#REF!</v>
      </c>
    </row>
    <row r="593" spans="1:29" ht="13.5" customHeight="1">
      <c r="A593" s="37"/>
      <c r="B593" s="37"/>
      <c r="C593" s="37"/>
      <c r="D593" s="48"/>
      <c r="E593" s="40" t="s">
        <v>1993</v>
      </c>
      <c r="F593" s="41" t="s">
        <v>1994</v>
      </c>
      <c r="G593" s="41" t="s">
        <v>1995</v>
      </c>
      <c r="H593" s="49"/>
      <c r="K593" s="29" t="e">
        <f t="shared" si="145"/>
        <v>#REF!</v>
      </c>
      <c r="L593" s="30">
        <v>1</v>
      </c>
      <c r="M593" s="19" t="e">
        <f t="shared" si="155"/>
        <v>#REF!</v>
      </c>
      <c r="N593" s="29">
        <v>23</v>
      </c>
      <c r="O593" s="19" t="e">
        <f t="shared" si="150"/>
        <v>#REF!</v>
      </c>
      <c r="P593" s="30">
        <v>43</v>
      </c>
      <c r="Q593" s="19" t="str">
        <f t="shared" si="156"/>
        <v>Garrulus</v>
      </c>
      <c r="R593" s="19" t="e">
        <f t="shared" si="157"/>
        <v>#REF!</v>
      </c>
      <c r="S593" s="30">
        <v>163</v>
      </c>
      <c r="T593" s="19" t="str">
        <f t="shared" si="146"/>
        <v>Garrulus glandarius</v>
      </c>
      <c r="U593" s="29" t="s">
        <v>1993</v>
      </c>
      <c r="V593" s="19" t="e">
        <f t="array" aca="1" ref="V593" ca="1">_xludf.XLOOKUP(U593,#REF!,#REF!)</f>
        <v>#NAME?</v>
      </c>
      <c r="W593" s="29">
        <v>20152</v>
      </c>
      <c r="X593" s="3" t="str">
        <f t="shared" si="151"/>
        <v/>
      </c>
      <c r="Y593" s="2" t="e">
        <f t="shared" si="147"/>
        <v>#REF!</v>
      </c>
      <c r="Z593" s="2" t="e">
        <f t="shared" si="148"/>
        <v>#REF!</v>
      </c>
      <c r="AA593" s="2" t="e">
        <f t="shared" si="149"/>
        <v>#REF!</v>
      </c>
      <c r="AB593" s="20" t="str">
        <f t="shared" si="136"/>
        <v>Eurasian Jay</v>
      </c>
      <c r="AC593" s="2" t="e">
        <f t="array" ref="AC593">IF(K593="3_art",IF(AB593=_xludf.XLOOKUP(W593,#REF!,#REF!),"",_xludf.XLOOKUP(W593,#REF!,#REF!)),IF(K593="2_familj",IF(AB593=_xludf.XLOOKUP(W593,#REF!,#REF!),"",_xludf.XLOOKUP(W593,#REF!,#REF!)),""))</f>
        <v>#REF!</v>
      </c>
    </row>
    <row r="594" spans="1:29" ht="13.5" customHeight="1">
      <c r="A594" s="37"/>
      <c r="B594" s="38" t="s">
        <v>36</v>
      </c>
      <c r="C594" s="38" t="s">
        <v>37</v>
      </c>
      <c r="D594" s="51"/>
      <c r="E594" s="44" t="s">
        <v>1996</v>
      </c>
      <c r="F594" s="45" t="s">
        <v>1997</v>
      </c>
      <c r="G594" s="45" t="s">
        <v>1998</v>
      </c>
      <c r="H594" s="60"/>
      <c r="K594" s="29" t="e">
        <f t="shared" si="145"/>
        <v>#REF!</v>
      </c>
      <c r="L594" s="30">
        <v>1</v>
      </c>
      <c r="M594" s="19" t="e">
        <f t="shared" si="155"/>
        <v>#REF!</v>
      </c>
      <c r="N594" s="29">
        <v>23</v>
      </c>
      <c r="O594" s="19" t="e">
        <f t="shared" si="150"/>
        <v>#REF!</v>
      </c>
      <c r="P594" s="30">
        <v>43</v>
      </c>
      <c r="Q594" s="19" t="str">
        <f t="shared" si="156"/>
        <v>Garrulus</v>
      </c>
      <c r="R594" s="19" t="e">
        <f t="shared" si="157"/>
        <v>#REF!</v>
      </c>
      <c r="S594" s="30">
        <v>163</v>
      </c>
      <c r="T594" s="19" t="str">
        <f t="shared" si="146"/>
        <v>Garrulus glandarius glandarius</v>
      </c>
      <c r="U594" s="29" t="s">
        <v>1999</v>
      </c>
      <c r="V594" s="19" t="e">
        <f t="array" aca="1" ref="V594" ca="1">_xludf.XLOOKUP(U594,#REF!,#REF!)</f>
        <v>#NAME?</v>
      </c>
      <c r="W594" s="29">
        <v>20155</v>
      </c>
      <c r="X594" s="3" t="str">
        <f t="shared" si="151"/>
        <v/>
      </c>
      <c r="Y594" s="2" t="e">
        <f t="shared" si="147"/>
        <v>#REF!</v>
      </c>
      <c r="Z594" s="2" t="e">
        <f t="shared" si="148"/>
        <v>#REF!</v>
      </c>
      <c r="AA594" s="2" t="e">
        <f t="shared" si="149"/>
        <v>#REF!</v>
      </c>
      <c r="AB594" s="20" t="str">
        <f t="shared" si="136"/>
        <v xml:space="preserve">   European Jay</v>
      </c>
      <c r="AC594" s="2" t="e">
        <f t="array" ref="AC594">IF(K594="3_art",IF(AB594=_xludf.XLOOKUP(W594,#REF!,#REF!),"",_xludf.XLOOKUP(W594,#REF!,#REF!)),IF(K594="2_familj",IF(AB594=_xludf.XLOOKUP(W594,#REF!,#REF!),"",_xludf.XLOOKUP(W594,#REF!,#REF!)),""))</f>
        <v>#REF!</v>
      </c>
    </row>
    <row r="595" spans="1:29" ht="13.5" customHeight="1">
      <c r="A595" s="37"/>
      <c r="B595" s="37"/>
      <c r="C595" s="37"/>
      <c r="D595" s="48"/>
      <c r="E595" s="40" t="s">
        <v>2000</v>
      </c>
      <c r="F595" s="41" t="s">
        <v>2001</v>
      </c>
      <c r="G595" s="41" t="s">
        <v>2002</v>
      </c>
      <c r="H595" s="49"/>
      <c r="K595" s="29" t="e">
        <f t="shared" si="145"/>
        <v>#REF!</v>
      </c>
      <c r="L595" s="30">
        <v>1</v>
      </c>
      <c r="M595" s="19" t="e">
        <f t="shared" si="155"/>
        <v>#REF!</v>
      </c>
      <c r="N595" s="29">
        <v>23</v>
      </c>
      <c r="O595" s="19" t="e">
        <f t="shared" si="150"/>
        <v>#REF!</v>
      </c>
      <c r="P595" s="30">
        <v>43</v>
      </c>
      <c r="Q595" s="19" t="str">
        <f t="shared" si="156"/>
        <v>Pica</v>
      </c>
      <c r="R595" s="19" t="e">
        <f t="shared" si="157"/>
        <v>#REF!</v>
      </c>
      <c r="S595" s="30">
        <v>164</v>
      </c>
      <c r="T595" s="19" t="str">
        <f t="shared" si="146"/>
        <v>Pica pica</v>
      </c>
      <c r="U595" s="29" t="s">
        <v>2000</v>
      </c>
      <c r="V595" s="19" t="e">
        <f t="array" aca="1" ref="V595" ca="1">_xludf.XLOOKUP(U595,#REF!,#REF!)</f>
        <v>#NAME?</v>
      </c>
      <c r="W595" s="29">
        <v>20198</v>
      </c>
      <c r="X595" s="3" t="str">
        <f t="shared" si="151"/>
        <v/>
      </c>
      <c r="Y595" s="2" t="e">
        <f t="shared" si="147"/>
        <v>#REF!</v>
      </c>
      <c r="Z595" s="2" t="e">
        <f t="shared" si="148"/>
        <v>#REF!</v>
      </c>
      <c r="AA595" s="2" t="e">
        <f t="shared" si="149"/>
        <v>#REF!</v>
      </c>
      <c r="AB595" s="20" t="str">
        <f t="shared" si="136"/>
        <v>Eurasian Magpie</v>
      </c>
      <c r="AC595" s="2" t="e">
        <f t="array" ref="AC595">IF(K595="3_art",IF(AB595=_xludf.XLOOKUP(W595,#REF!,#REF!),"",_xludf.XLOOKUP(W595,#REF!,#REF!)),IF(K595="2_familj",IF(AB595=_xludf.XLOOKUP(W595,#REF!,#REF!),"",_xludf.XLOOKUP(W595,#REF!,#REF!)),""))</f>
        <v>#REF!</v>
      </c>
    </row>
    <row r="596" spans="1:29" ht="13.5" customHeight="1">
      <c r="A596" s="37"/>
      <c r="B596" s="38" t="s">
        <v>36</v>
      </c>
      <c r="C596" s="38" t="s">
        <v>37</v>
      </c>
      <c r="D596" s="51"/>
      <c r="E596" s="44" t="s">
        <v>2003</v>
      </c>
      <c r="F596" s="45" t="s">
        <v>2004</v>
      </c>
      <c r="G596" s="63" t="s">
        <v>2005</v>
      </c>
      <c r="H596" s="60"/>
      <c r="K596" s="29" t="e">
        <f t="shared" si="145"/>
        <v>#REF!</v>
      </c>
      <c r="L596" s="30">
        <v>1</v>
      </c>
      <c r="M596" s="19" t="e">
        <f t="shared" si="155"/>
        <v>#REF!</v>
      </c>
      <c r="N596" s="29">
        <v>23</v>
      </c>
      <c r="O596" s="19" t="e">
        <f t="shared" si="150"/>
        <v>#REF!</v>
      </c>
      <c r="P596" s="30">
        <v>43</v>
      </c>
      <c r="Q596" s="19" t="str">
        <f t="shared" si="156"/>
        <v>Pica</v>
      </c>
      <c r="R596" s="19" t="e">
        <f t="shared" si="157"/>
        <v>#REF!</v>
      </c>
      <c r="S596" s="30">
        <v>164</v>
      </c>
      <c r="T596" s="19" t="str">
        <f t="shared" si="146"/>
        <v>Pica pica fennorum</v>
      </c>
      <c r="U596" s="29" t="s">
        <v>2006</v>
      </c>
      <c r="V596" s="19" t="e">
        <f t="array" aca="1" ref="V596" ca="1">_xludf.XLOOKUP(U596,#REF!,#REF!)</f>
        <v>#NAME?</v>
      </c>
      <c r="W596" s="29">
        <v>20199</v>
      </c>
      <c r="X596" s="3" t="str">
        <f t="shared" si="151"/>
        <v/>
      </c>
      <c r="Y596" s="2" t="e">
        <f t="shared" si="147"/>
        <v>#REF!</v>
      </c>
      <c r="Z596" s="2" t="e">
        <f t="shared" si="148"/>
        <v>#REF!</v>
      </c>
      <c r="AA596" s="2" t="e">
        <f t="shared" si="149"/>
        <v>#REF!</v>
      </c>
      <c r="AB596" s="20" t="str">
        <f t="shared" si="136"/>
        <v xml:space="preserve">   Northern Magpie*</v>
      </c>
      <c r="AC596" s="2" t="e">
        <f t="array" ref="AC596">IF(K596="3_art",IF(AB596=_xludf.XLOOKUP(W596,#REF!,#REF!),"",_xludf.XLOOKUP(W596,#REF!,#REF!)),IF(K596="2_familj",IF(AB596=_xludf.XLOOKUP(W596,#REF!,#REF!),"",_xludf.XLOOKUP(W596,#REF!,#REF!)),""))</f>
        <v>#REF!</v>
      </c>
    </row>
    <row r="597" spans="1:29" ht="13.5" customHeight="1">
      <c r="A597" s="37"/>
      <c r="B597" s="38" t="s">
        <v>36</v>
      </c>
      <c r="C597" s="38" t="s">
        <v>37</v>
      </c>
      <c r="D597" s="51"/>
      <c r="E597" s="44" t="s">
        <v>2007</v>
      </c>
      <c r="F597" s="45" t="s">
        <v>2008</v>
      </c>
      <c r="G597" s="45" t="s">
        <v>2009</v>
      </c>
      <c r="H597" s="60"/>
      <c r="K597" s="29" t="e">
        <f t="shared" si="145"/>
        <v>#REF!</v>
      </c>
      <c r="L597" s="30">
        <v>1</v>
      </c>
      <c r="M597" s="19" t="e">
        <f t="shared" si="155"/>
        <v>#REF!</v>
      </c>
      <c r="N597" s="29">
        <v>23</v>
      </c>
      <c r="O597" s="19" t="e">
        <f t="shared" si="150"/>
        <v>#REF!</v>
      </c>
      <c r="P597" s="30">
        <v>43</v>
      </c>
      <c r="Q597" s="19" t="str">
        <f t="shared" si="156"/>
        <v>Pica</v>
      </c>
      <c r="R597" s="19" t="e">
        <f t="shared" si="157"/>
        <v>#REF!</v>
      </c>
      <c r="S597" s="30">
        <v>164</v>
      </c>
      <c r="T597" s="19" t="str">
        <f t="shared" si="146"/>
        <v>Pica pica pica</v>
      </c>
      <c r="U597" s="29" t="s">
        <v>2010</v>
      </c>
      <c r="V597" s="19" t="e">
        <f t="array" aca="1" ref="V597" ca="1">_xludf.XLOOKUP(U597,#REF!,#REF!)</f>
        <v>#NAME?</v>
      </c>
      <c r="W597" s="29">
        <v>20200</v>
      </c>
      <c r="X597" s="3" t="str">
        <f t="shared" si="151"/>
        <v/>
      </c>
      <c r="Y597" s="2" t="e">
        <f t="shared" si="147"/>
        <v>#REF!</v>
      </c>
      <c r="Z597" s="2" t="e">
        <f t="shared" si="148"/>
        <v>#REF!</v>
      </c>
      <c r="AA597" s="2" t="e">
        <f t="shared" si="149"/>
        <v>#REF!</v>
      </c>
      <c r="AB597" s="20" t="str">
        <f t="shared" si="136"/>
        <v xml:space="preserve">   European Magpie*</v>
      </c>
      <c r="AC597" s="2" t="e">
        <f t="array" ref="AC597">IF(K597="3_art",IF(AB597=_xludf.XLOOKUP(W597,#REF!,#REF!),"",_xludf.XLOOKUP(W597,#REF!,#REF!)),IF(K597="2_familj",IF(AB597=_xludf.XLOOKUP(W597,#REF!,#REF!),"",_xludf.XLOOKUP(W597,#REF!,#REF!)),""))</f>
        <v>#REF!</v>
      </c>
    </row>
    <row r="598" spans="1:29" ht="13.5" customHeight="1">
      <c r="A598" s="37"/>
      <c r="B598" s="37"/>
      <c r="C598" s="37"/>
      <c r="D598" s="48"/>
      <c r="E598" s="40" t="s">
        <v>2011</v>
      </c>
      <c r="F598" s="41" t="s">
        <v>2012</v>
      </c>
      <c r="G598" s="41" t="s">
        <v>2013</v>
      </c>
      <c r="H598" s="50"/>
      <c r="K598" s="29" t="e">
        <f t="shared" si="145"/>
        <v>#REF!</v>
      </c>
      <c r="L598" s="30">
        <v>1</v>
      </c>
      <c r="M598" s="19" t="e">
        <f t="shared" si="155"/>
        <v>#REF!</v>
      </c>
      <c r="N598" s="29">
        <v>23</v>
      </c>
      <c r="O598" s="19" t="e">
        <f t="shared" si="150"/>
        <v>#REF!</v>
      </c>
      <c r="P598" s="30">
        <v>43</v>
      </c>
      <c r="Q598" s="19" t="str">
        <f t="shared" si="156"/>
        <v>Nucifraga</v>
      </c>
      <c r="R598" s="19" t="e">
        <f t="shared" si="157"/>
        <v>#REF!</v>
      </c>
      <c r="S598" s="30">
        <v>165</v>
      </c>
      <c r="T598" s="19" t="str">
        <f t="shared" si="146"/>
        <v>Nucifraga caryocatactes</v>
      </c>
      <c r="U598" s="29" t="s">
        <v>2011</v>
      </c>
      <c r="V598" s="19" t="e">
        <f t="array" aca="1" ref="V598" ca="1">_xludf.XLOOKUP(U598,#REF!,#REF!)</f>
        <v>#NAME?</v>
      </c>
      <c r="W598" s="29">
        <v>20218</v>
      </c>
      <c r="X598" s="3" t="str">
        <f t="shared" si="151"/>
        <v/>
      </c>
      <c r="Y598" s="2" t="e">
        <f t="shared" si="147"/>
        <v>#REF!</v>
      </c>
      <c r="Z598" s="2" t="e">
        <f t="shared" si="148"/>
        <v>#REF!</v>
      </c>
      <c r="AA598" s="2" t="e">
        <f t="shared" si="149"/>
        <v>#REF!</v>
      </c>
      <c r="AB598" s="20" t="str">
        <f t="shared" si="136"/>
        <v>Northern Nutcracker</v>
      </c>
      <c r="AC598" s="2" t="e">
        <f t="array" ref="AC598">IF(K598="3_art",IF(AB598=_xludf.XLOOKUP(W598,#REF!,#REF!),"",_xludf.XLOOKUP(W598,#REF!,#REF!)),IF(K598="2_familj",IF(AB598=_xludf.XLOOKUP(W598,#REF!,#REF!),"",_xludf.XLOOKUP(W598,#REF!,#REF!)),""))</f>
        <v>#REF!</v>
      </c>
    </row>
    <row r="599" spans="1:29" ht="13.5" customHeight="1">
      <c r="A599" s="37"/>
      <c r="B599" s="38" t="s">
        <v>36</v>
      </c>
      <c r="C599" s="38" t="s">
        <v>37</v>
      </c>
      <c r="D599" s="51"/>
      <c r="E599" s="44" t="s">
        <v>2014</v>
      </c>
      <c r="F599" s="45" t="s">
        <v>2015</v>
      </c>
      <c r="G599" s="45" t="s">
        <v>2016</v>
      </c>
      <c r="H599" s="60"/>
      <c r="K599" s="29" t="e">
        <f t="shared" si="145"/>
        <v>#REF!</v>
      </c>
      <c r="L599" s="30">
        <v>1</v>
      </c>
      <c r="M599" s="19" t="e">
        <f t="shared" si="155"/>
        <v>#REF!</v>
      </c>
      <c r="N599" s="29">
        <v>23</v>
      </c>
      <c r="O599" s="19" t="e">
        <f t="shared" si="150"/>
        <v>#REF!</v>
      </c>
      <c r="P599" s="30">
        <v>43</v>
      </c>
      <c r="Q599" s="19" t="str">
        <f t="shared" si="156"/>
        <v>Nucifraga</v>
      </c>
      <c r="R599" s="19" t="e">
        <f t="shared" si="157"/>
        <v>#REF!</v>
      </c>
      <c r="S599" s="30">
        <v>165</v>
      </c>
      <c r="T599" s="19" t="str">
        <f t="shared" si="146"/>
        <v>Nucifraga caryocatactes caryocatactes</v>
      </c>
      <c r="U599" s="29" t="s">
        <v>2017</v>
      </c>
      <c r="V599" s="19" t="e">
        <f t="array" aca="1" ref="V599" ca="1">_xludf.XLOOKUP(U599,#REF!,#REF!)</f>
        <v>#NAME?</v>
      </c>
      <c r="W599" s="29">
        <v>20219</v>
      </c>
      <c r="X599" s="3" t="str">
        <f t="shared" si="151"/>
        <v/>
      </c>
      <c r="Y599" s="2" t="e">
        <f t="shared" si="147"/>
        <v>#REF!</v>
      </c>
      <c r="Z599" s="2" t="e">
        <f t="shared" si="148"/>
        <v>#REF!</v>
      </c>
      <c r="AA599" s="2" t="e">
        <f t="shared" si="149"/>
        <v>#REF!</v>
      </c>
      <c r="AB599" s="20" t="str">
        <f t="shared" si="136"/>
        <v xml:space="preserve">   Thick-billed Nutcracker</v>
      </c>
      <c r="AC599" s="2" t="e">
        <f t="array" ref="AC599">IF(K599="3_art",IF(AB599=_xludf.XLOOKUP(W599,#REF!,#REF!),"",_xludf.XLOOKUP(W599,#REF!,#REF!)),IF(K599="2_familj",IF(AB599=_xludf.XLOOKUP(W599,#REF!,#REF!),"",_xludf.XLOOKUP(W599,#REF!,#REF!)),""))</f>
        <v>#REF!</v>
      </c>
    </row>
    <row r="600" spans="1:29" ht="13.5" customHeight="1">
      <c r="A600" s="37"/>
      <c r="B600" s="38" t="s">
        <v>36</v>
      </c>
      <c r="C600" s="38" t="s">
        <v>37</v>
      </c>
      <c r="D600" s="51"/>
      <c r="E600" s="65" t="s">
        <v>2018</v>
      </c>
      <c r="F600" s="45" t="s">
        <v>2019</v>
      </c>
      <c r="G600" s="45" t="s">
        <v>2020</v>
      </c>
      <c r="H600" s="60"/>
      <c r="K600" s="29" t="e">
        <f t="shared" si="145"/>
        <v>#REF!</v>
      </c>
      <c r="L600" s="30">
        <v>1</v>
      </c>
      <c r="M600" s="19" t="e">
        <f t="shared" si="155"/>
        <v>#REF!</v>
      </c>
      <c r="N600" s="29">
        <v>23</v>
      </c>
      <c r="O600" s="19" t="e">
        <f t="shared" si="150"/>
        <v>#REF!</v>
      </c>
      <c r="P600" s="30">
        <v>43</v>
      </c>
      <c r="Q600" s="19" t="str">
        <f t="shared" si="156"/>
        <v>Nucifraga</v>
      </c>
      <c r="R600" s="19" t="e">
        <f t="shared" si="157"/>
        <v>#REF!</v>
      </c>
      <c r="S600" s="30">
        <v>165</v>
      </c>
      <c r="T600" s="19" t="str">
        <f t="shared" si="146"/>
        <v>Nucifraga caryocatactes macrorhynchos</v>
      </c>
      <c r="U600" s="29" t="s">
        <v>2021</v>
      </c>
      <c r="V600" s="19" t="e">
        <f t="array" aca="1" ref="V600" ca="1">_xludf.XLOOKUP(U600,#REF!,#REF!)</f>
        <v>#NAME?</v>
      </c>
      <c r="W600" s="29">
        <v>20220</v>
      </c>
      <c r="X600" s="3" t="str">
        <f t="shared" si="151"/>
        <v/>
      </c>
      <c r="Y600" s="2" t="e">
        <f t="shared" si="147"/>
        <v>#REF!</v>
      </c>
      <c r="Z600" s="2" t="e">
        <f t="shared" si="148"/>
        <v>#REF!</v>
      </c>
      <c r="AA600" s="2" t="e">
        <f t="shared" si="149"/>
        <v>#REF!</v>
      </c>
      <c r="AB600" s="20" t="str">
        <f t="shared" si="136"/>
        <v xml:space="preserve">   Siberian Nutcracker</v>
      </c>
      <c r="AC600" s="2" t="e">
        <f t="array" ref="AC600">IF(K600="3_art",IF(AB600=_xludf.XLOOKUP(W600,#REF!,#REF!),"",_xludf.XLOOKUP(W600,#REF!,#REF!)),IF(K600="2_familj",IF(AB600=_xludf.XLOOKUP(W600,#REF!,#REF!),"",_xludf.XLOOKUP(W600,#REF!,#REF!)),""))</f>
        <v>#REF!</v>
      </c>
    </row>
    <row r="601" spans="1:29" ht="13.5" customHeight="1">
      <c r="A601" s="38" t="s">
        <v>84</v>
      </c>
      <c r="B601" s="38" t="s">
        <v>36</v>
      </c>
      <c r="C601" s="38" t="s">
        <v>31</v>
      </c>
      <c r="D601" s="66" t="s">
        <v>377</v>
      </c>
      <c r="E601" s="68" t="s">
        <v>2022</v>
      </c>
      <c r="F601" s="41" t="s">
        <v>2023</v>
      </c>
      <c r="G601" s="41" t="s">
        <v>2024</v>
      </c>
      <c r="H601" s="50"/>
      <c r="K601" s="29" t="e">
        <f t="shared" si="145"/>
        <v>#REF!</v>
      </c>
      <c r="L601" s="30">
        <v>1</v>
      </c>
      <c r="M601" s="19" t="e">
        <f>IF(K601="1_ordning",M603+1,M603)</f>
        <v>#REF!</v>
      </c>
      <c r="N601" s="29">
        <v>23</v>
      </c>
      <c r="O601" s="19" t="e">
        <f t="shared" si="150"/>
        <v>#REF!</v>
      </c>
      <c r="P601" s="30">
        <v>43</v>
      </c>
      <c r="Q601" s="19" t="str">
        <f>IF(LEN(E601)-LEN(SUBSTITUTE(E601," ",""))=1,LEFT(E601,FIND(" ",E601)-1),Q603)</f>
        <v>Coloeus</v>
      </c>
      <c r="R601" s="19" t="e">
        <f>IF(Q601&lt;&gt;Q603,R603+1,R603)</f>
        <v>#REF!</v>
      </c>
      <c r="S601" s="30">
        <v>166</v>
      </c>
      <c r="T601" s="19" t="str">
        <f t="shared" si="146"/>
        <v>Coloeus dauuricus</v>
      </c>
      <c r="U601" s="29" t="s">
        <v>2025</v>
      </c>
      <c r="V601" s="19" t="e">
        <f t="array" aca="1" ref="V601" ca="1">_xludf.XLOOKUP(U601,#REF!,#REF!)</f>
        <v>#NAME?</v>
      </c>
      <c r="W601" s="29">
        <v>20230</v>
      </c>
      <c r="X601" s="3" t="str">
        <f t="shared" si="151"/>
        <v/>
      </c>
      <c r="Y601" s="2" t="e">
        <f t="shared" si="147"/>
        <v>#REF!</v>
      </c>
      <c r="Z601" s="2" t="e">
        <f t="shared" si="148"/>
        <v>#REF!</v>
      </c>
      <c r="AA601" s="2" t="e">
        <f t="shared" si="149"/>
        <v>#REF!</v>
      </c>
      <c r="AB601" s="20" t="str">
        <f t="shared" si="136"/>
        <v>Daurian Jackdaw</v>
      </c>
      <c r="AC601" s="2" t="e">
        <f t="array" ref="AC601">IF(K601="3_art",IF(AB601=_xludf.XLOOKUP(W601,#REF!,#REF!),"",_xludf.XLOOKUP(W601,#REF!,#REF!)),IF(K601="2_familj",IF(AB601=_xludf.XLOOKUP(W601,#REF!,#REF!),"",_xludf.XLOOKUP(W601,#REF!,#REF!)),""))</f>
        <v>#REF!</v>
      </c>
    </row>
    <row r="602" spans="1:29" ht="13.5" customHeight="1">
      <c r="A602" s="37"/>
      <c r="B602" s="37"/>
      <c r="C602" s="37"/>
      <c r="D602" s="48"/>
      <c r="E602" s="68" t="s">
        <v>2026</v>
      </c>
      <c r="F602" s="41" t="s">
        <v>2027</v>
      </c>
      <c r="G602" s="41" t="s">
        <v>2028</v>
      </c>
      <c r="H602" s="50"/>
      <c r="K602" s="29" t="e">
        <f t="shared" si="145"/>
        <v>#REF!</v>
      </c>
      <c r="L602" s="30">
        <v>1</v>
      </c>
      <c r="M602" s="19" t="e">
        <f>IF(K602="1_ordning",M600+1,M600)</f>
        <v>#REF!</v>
      </c>
      <c r="N602" s="29">
        <v>23</v>
      </c>
      <c r="O602" s="19" t="e">
        <f t="shared" si="150"/>
        <v>#REF!</v>
      </c>
      <c r="P602" s="30">
        <v>43</v>
      </c>
      <c r="Q602" s="19" t="str">
        <f>IF(LEN(E602)-LEN(SUBSTITUTE(E602," ",""))=1,LEFT(E602,FIND(" ",E602)-1),Q600)</f>
        <v>Coloeus</v>
      </c>
      <c r="R602" s="19" t="e">
        <f>IF(Q602&lt;&gt;Q600,R600+1,R600)</f>
        <v>#REF!</v>
      </c>
      <c r="S602" s="30">
        <v>166</v>
      </c>
      <c r="T602" s="19" t="str">
        <f t="shared" si="146"/>
        <v>Coloeus monedula</v>
      </c>
      <c r="U602" s="29" t="s">
        <v>2029</v>
      </c>
      <c r="V602" s="19" t="e">
        <f t="array" aca="1" ref="V602" ca="1">_xludf.XLOOKUP(U602,#REF!,#REF!)</f>
        <v>#NAME?</v>
      </c>
      <c r="W602" s="29">
        <v>20231</v>
      </c>
      <c r="X602" s="3" t="str">
        <f t="shared" si="151"/>
        <v/>
      </c>
      <c r="Y602" s="2" t="e">
        <f t="shared" si="147"/>
        <v>#REF!</v>
      </c>
      <c r="Z602" s="2" t="e">
        <f t="shared" si="148"/>
        <v>#REF!</v>
      </c>
      <c r="AA602" s="2" t="e">
        <f t="shared" si="149"/>
        <v>#REF!</v>
      </c>
      <c r="AB602" s="20" t="str">
        <f t="shared" si="136"/>
        <v>Western Jackdaw</v>
      </c>
      <c r="AC602" s="2" t="e">
        <f t="array" ref="AC602">IF(K602="3_art",IF(AB602=_xludf.XLOOKUP(W602,#REF!,#REF!),"",_xludf.XLOOKUP(W602,#REF!,#REF!)),IF(K602="2_familj",IF(AB602=_xludf.XLOOKUP(W602,#REF!,#REF!),"",_xludf.XLOOKUP(W602,#REF!,#REF!)),""))</f>
        <v>#REF!</v>
      </c>
    </row>
    <row r="603" spans="1:29" ht="13.5" customHeight="1">
      <c r="A603" s="37"/>
      <c r="B603" s="38" t="s">
        <v>36</v>
      </c>
      <c r="C603" s="38" t="s">
        <v>37</v>
      </c>
      <c r="D603" s="51"/>
      <c r="E603" s="65" t="s">
        <v>2030</v>
      </c>
      <c r="F603" s="45" t="s">
        <v>2031</v>
      </c>
      <c r="G603" s="45" t="s">
        <v>2032</v>
      </c>
      <c r="H603" s="84"/>
      <c r="K603" s="29" t="e">
        <f t="shared" si="145"/>
        <v>#REF!</v>
      </c>
      <c r="L603" s="30">
        <v>1</v>
      </c>
      <c r="M603" s="19" t="e">
        <f>IF(K603="1_ordning",M602+1,M602)</f>
        <v>#REF!</v>
      </c>
      <c r="N603" s="29">
        <v>23</v>
      </c>
      <c r="O603" s="19" t="e">
        <f t="shared" si="150"/>
        <v>#REF!</v>
      </c>
      <c r="P603" s="30">
        <v>43</v>
      </c>
      <c r="Q603" s="19" t="str">
        <f>IF(LEN(E603)-LEN(SUBSTITUTE(E603," ",""))=1,LEFT(E603,FIND(" ",E603)-1),Q602)</f>
        <v>Coloeus</v>
      </c>
      <c r="R603" s="19" t="e">
        <f>IF(Q603&lt;&gt;Q602,R602+1,R602)</f>
        <v>#REF!</v>
      </c>
      <c r="S603" s="30">
        <v>166</v>
      </c>
      <c r="T603" s="19" t="str">
        <f t="shared" si="146"/>
        <v>Coloeus monedula monedula</v>
      </c>
      <c r="U603" s="29" t="s">
        <v>2033</v>
      </c>
      <c r="V603" s="19" t="e">
        <f t="array" aca="1" ref="V603" ca="1">_xludf.XLOOKUP(U603,#REF!,#REF!)</f>
        <v>#NAME?</v>
      </c>
      <c r="W603" s="29">
        <v>20232</v>
      </c>
      <c r="X603" s="3" t="str">
        <f t="shared" si="151"/>
        <v/>
      </c>
      <c r="Y603" s="2" t="e">
        <f t="shared" si="147"/>
        <v>#REF!</v>
      </c>
      <c r="Z603" s="2" t="e">
        <f t="shared" si="148"/>
        <v>#REF!</v>
      </c>
      <c r="AA603" s="2" t="e">
        <f t="shared" si="149"/>
        <v>#REF!</v>
      </c>
      <c r="AB603" s="20" t="str">
        <f t="shared" si="136"/>
        <v xml:space="preserve">   Nordic Jackdaw</v>
      </c>
      <c r="AC603" s="2" t="e">
        <f t="array" ref="AC603">IF(K603="3_art",IF(AB603=_xludf.XLOOKUP(W603,#REF!,#REF!),"",_xludf.XLOOKUP(W603,#REF!,#REF!)),IF(K603="2_familj",IF(AB603=_xludf.XLOOKUP(W603,#REF!,#REF!),"",_xludf.XLOOKUP(W603,#REF!,#REF!)),""))</f>
        <v>#REF!</v>
      </c>
    </row>
    <row r="604" spans="1:29" ht="13.5" customHeight="1">
      <c r="A604" s="37"/>
      <c r="B604" s="37"/>
      <c r="C604" s="37"/>
      <c r="D604" s="48"/>
      <c r="E604" s="68" t="s">
        <v>2034</v>
      </c>
      <c r="F604" s="41" t="s">
        <v>2035</v>
      </c>
      <c r="G604" s="41" t="s">
        <v>2036</v>
      </c>
      <c r="H604" s="49"/>
      <c r="K604" s="29" t="e">
        <f t="shared" si="145"/>
        <v>#REF!</v>
      </c>
      <c r="L604" s="30">
        <v>1</v>
      </c>
      <c r="M604" s="19" t="e">
        <f>IF(K604="1_ordning",M601+1,M601)</f>
        <v>#REF!</v>
      </c>
      <c r="N604" s="29">
        <v>23</v>
      </c>
      <c r="O604" s="19" t="e">
        <f t="shared" si="150"/>
        <v>#REF!</v>
      </c>
      <c r="P604" s="30">
        <v>43</v>
      </c>
      <c r="Q604" s="19" t="str">
        <f>IF(LEN(E604)-LEN(SUBSTITUTE(E604," ",""))=1,LEFT(E604,FIND(" ",E604)-1),Q601)</f>
        <v>Corvus</v>
      </c>
      <c r="R604" s="19" t="e">
        <f>IF(Q604&lt;&gt;Q601,R601+1,R601)</f>
        <v>#REF!</v>
      </c>
      <c r="S604" s="30">
        <v>167</v>
      </c>
      <c r="T604" s="19" t="str">
        <f t="shared" si="146"/>
        <v>Corvus frugilegus</v>
      </c>
      <c r="U604" s="29" t="s">
        <v>2034</v>
      </c>
      <c r="V604" s="19" t="e">
        <f t="array" aca="1" ref="V604" ca="1">_xludf.XLOOKUP(U604,#REF!,#REF!)</f>
        <v>#NAME?</v>
      </c>
      <c r="W604" s="29">
        <v>20249</v>
      </c>
      <c r="X604" s="3" t="str">
        <f t="shared" si="151"/>
        <v/>
      </c>
      <c r="Y604" s="2" t="e">
        <f t="shared" si="147"/>
        <v>#REF!</v>
      </c>
      <c r="Z604" s="2" t="e">
        <f t="shared" si="148"/>
        <v>#REF!</v>
      </c>
      <c r="AA604" s="2" t="e">
        <f t="shared" si="149"/>
        <v>#REF!</v>
      </c>
      <c r="AB604" s="20" t="str">
        <f t="shared" si="136"/>
        <v>Rook</v>
      </c>
      <c r="AC604" s="2" t="e">
        <f t="array" ref="AC604">IF(K604="3_art",IF(AB604=_xludf.XLOOKUP(W604,#REF!,#REF!),"",_xludf.XLOOKUP(W604,#REF!,#REF!)),IF(K604="2_familj",IF(AB604=_xludf.XLOOKUP(W604,#REF!,#REF!),"",_xludf.XLOOKUP(W604,#REF!,#REF!)),""))</f>
        <v>#REF!</v>
      </c>
    </row>
    <row r="605" spans="1:29" ht="13.5" customHeight="1">
      <c r="A605" s="37"/>
      <c r="B605" s="38" t="s">
        <v>36</v>
      </c>
      <c r="C605" s="38" t="s">
        <v>37</v>
      </c>
      <c r="D605" s="51"/>
      <c r="E605" s="65" t="s">
        <v>2037</v>
      </c>
      <c r="F605" s="45" t="s">
        <v>2038</v>
      </c>
      <c r="G605" s="45" t="s">
        <v>2039</v>
      </c>
      <c r="H605" s="60"/>
      <c r="K605" s="29" t="e">
        <f t="shared" si="145"/>
        <v>#REF!</v>
      </c>
      <c r="L605" s="30">
        <v>1</v>
      </c>
      <c r="M605" s="19" t="e">
        <f>IF(K605="1_ordning",M604+1,M604)</f>
        <v>#REF!</v>
      </c>
      <c r="N605" s="29">
        <v>23</v>
      </c>
      <c r="O605" s="19" t="e">
        <f t="shared" si="150"/>
        <v>#REF!</v>
      </c>
      <c r="P605" s="30">
        <v>43</v>
      </c>
      <c r="Q605" s="19" t="str">
        <f>IF(LEN(E605)-LEN(SUBSTITUTE(E605," ",""))=1,LEFT(E605,FIND(" ",E605)-1),Q604)</f>
        <v>Corvus</v>
      </c>
      <c r="R605" s="19" t="e">
        <f>IF(Q605&lt;&gt;Q604,R604+1,R604)</f>
        <v>#REF!</v>
      </c>
      <c r="S605" s="30">
        <v>167</v>
      </c>
      <c r="T605" s="19" t="str">
        <f t="shared" si="146"/>
        <v>Corvus frugilegus frugilegus</v>
      </c>
      <c r="U605" s="29" t="s">
        <v>2040</v>
      </c>
      <c r="V605" s="19" t="e">
        <f t="array" aca="1" ref="V605" ca="1">_xludf.XLOOKUP(U605,#REF!,#REF!)</f>
        <v>#NAME?</v>
      </c>
      <c r="W605" s="29">
        <v>20250</v>
      </c>
      <c r="X605" s="3" t="str">
        <f t="shared" si="151"/>
        <v/>
      </c>
      <c r="Y605" s="2" t="e">
        <f t="shared" si="147"/>
        <v>#REF!</v>
      </c>
      <c r="Z605" s="2" t="e">
        <f t="shared" si="148"/>
        <v>#REF!</v>
      </c>
      <c r="AA605" s="2" t="e">
        <f t="shared" si="149"/>
        <v>#REF!</v>
      </c>
      <c r="AB605" s="20" t="str">
        <f t="shared" si="136"/>
        <v xml:space="preserve">   Western Rook</v>
      </c>
      <c r="AC605" s="2" t="e">
        <f t="array" ref="AC605">IF(K605="3_art",IF(AB605=_xludf.XLOOKUP(W605,#REF!,#REF!),"",_xludf.XLOOKUP(W605,#REF!,#REF!)),IF(K605="2_familj",IF(AB605=_xludf.XLOOKUP(W605,#REF!,#REF!),"",_xludf.XLOOKUP(W605,#REF!,#REF!)),""))</f>
        <v>#REF!</v>
      </c>
    </row>
    <row r="606" spans="1:29" ht="13.5" customHeight="1">
      <c r="A606" s="37"/>
      <c r="B606" s="37"/>
      <c r="C606" s="37"/>
      <c r="D606" s="48"/>
      <c r="E606" s="68" t="s">
        <v>2041</v>
      </c>
      <c r="F606" s="41" t="s">
        <v>2042</v>
      </c>
      <c r="G606" s="41" t="s">
        <v>2043</v>
      </c>
      <c r="H606" s="49"/>
      <c r="K606" s="29" t="e">
        <f t="shared" si="145"/>
        <v>#REF!</v>
      </c>
      <c r="L606" s="30">
        <v>1</v>
      </c>
      <c r="M606" s="19" t="e">
        <f>IF(K606="1_ordning",M610+1,M610)</f>
        <v>#REF!</v>
      </c>
      <c r="N606" s="29">
        <v>23</v>
      </c>
      <c r="O606" s="19" t="e">
        <f t="shared" si="150"/>
        <v>#REF!</v>
      </c>
      <c r="P606" s="30">
        <v>43</v>
      </c>
      <c r="Q606" s="19" t="str">
        <f>IF(LEN(E606)-LEN(SUBSTITUTE(E606," ",""))=1,LEFT(E606,FIND(" ",E606)-1),Q610)</f>
        <v>Corvus</v>
      </c>
      <c r="R606" s="19" t="e">
        <f>IF(Q606&lt;&gt;Q610,R610+1,R610)</f>
        <v>#REF!</v>
      </c>
      <c r="S606" s="30">
        <v>167</v>
      </c>
      <c r="T606" s="19" t="str">
        <f t="shared" si="146"/>
        <v>Corvus corax</v>
      </c>
      <c r="U606" s="29" t="s">
        <v>2041</v>
      </c>
      <c r="V606" s="19" t="e">
        <f t="array" aca="1" ref="V606" ca="1">_xludf.XLOOKUP(U606,#REF!,#REF!)</f>
        <v>#NAME?</v>
      </c>
      <c r="W606" s="29">
        <v>20261</v>
      </c>
      <c r="X606" s="3" t="str">
        <f t="shared" si="151"/>
        <v/>
      </c>
      <c r="Y606" s="100" t="e">
        <f t="shared" si="147"/>
        <v>#REF!</v>
      </c>
      <c r="Z606" s="2" t="e">
        <f t="shared" si="148"/>
        <v>#REF!</v>
      </c>
      <c r="AA606" s="2" t="e">
        <f t="shared" si="149"/>
        <v>#REF!</v>
      </c>
      <c r="AB606" s="20" t="str">
        <f t="shared" si="136"/>
        <v>Northern Raven</v>
      </c>
      <c r="AC606" s="2" t="e">
        <f t="array" ref="AC606">IF(K606="3_art",IF(AB606=_xludf.XLOOKUP(W606,#REF!,#REF!),"",_xludf.XLOOKUP(W606,#REF!,#REF!)),IF(K606="2_familj",IF(AB606=_xludf.XLOOKUP(W606,#REF!,#REF!),"",_xludf.XLOOKUP(W606,#REF!,#REF!)),""))</f>
        <v>#REF!</v>
      </c>
    </row>
    <row r="607" spans="1:29" ht="13.5" customHeight="1">
      <c r="A607" s="37"/>
      <c r="B607" s="38" t="s">
        <v>36</v>
      </c>
      <c r="C607" s="38" t="s">
        <v>37</v>
      </c>
      <c r="D607" s="51"/>
      <c r="E607" s="65" t="s">
        <v>2044</v>
      </c>
      <c r="F607" s="45" t="s">
        <v>2045</v>
      </c>
      <c r="G607" s="45" t="s">
        <v>2046</v>
      </c>
      <c r="H607" s="60"/>
      <c r="K607" s="29" t="e">
        <f t="shared" si="145"/>
        <v>#REF!</v>
      </c>
      <c r="L607" s="30">
        <v>1</v>
      </c>
      <c r="M607" s="19" t="e">
        <f>IF(K607="1_ordning",M606+1,M606)</f>
        <v>#REF!</v>
      </c>
      <c r="N607" s="29">
        <v>23</v>
      </c>
      <c r="O607" s="19" t="e">
        <f t="shared" si="150"/>
        <v>#REF!</v>
      </c>
      <c r="P607" s="30">
        <v>43</v>
      </c>
      <c r="Q607" s="19" t="str">
        <f>IF(LEN(E607)-LEN(SUBSTITUTE(E607," ",""))=1,LEFT(E607,FIND(" ",E607)-1),Q606)</f>
        <v>Corvus</v>
      </c>
      <c r="R607" s="19" t="e">
        <f>IF(Q607&lt;&gt;Q606,R606+1,R606)</f>
        <v>#REF!</v>
      </c>
      <c r="S607" s="30">
        <v>167</v>
      </c>
      <c r="T607" s="19" t="str">
        <f t="shared" si="146"/>
        <v>Corvus corax corax</v>
      </c>
      <c r="U607" s="29" t="s">
        <v>2047</v>
      </c>
      <c r="V607" s="19" t="e">
        <f t="array" aca="1" ref="V607" ca="1">_xludf.XLOOKUP(U607,#REF!,#REF!)</f>
        <v>#NAME?</v>
      </c>
      <c r="W607" s="29">
        <v>20266</v>
      </c>
      <c r="X607" s="3" t="str">
        <f t="shared" si="151"/>
        <v/>
      </c>
      <c r="Y607" s="100" t="e">
        <f t="shared" si="147"/>
        <v>#REF!</v>
      </c>
      <c r="Z607" s="2" t="e">
        <f t="shared" si="148"/>
        <v>#REF!</v>
      </c>
      <c r="AA607" s="2" t="e">
        <f t="shared" si="149"/>
        <v>#REF!</v>
      </c>
      <c r="AB607" s="20" t="str">
        <f t="shared" si="136"/>
        <v xml:space="preserve">   Common Raven</v>
      </c>
      <c r="AC607" s="2" t="e">
        <f t="array" ref="AC607">IF(K607="3_art",IF(AB607=_xludf.XLOOKUP(W607,#REF!,#REF!),"",_xludf.XLOOKUP(W607,#REF!,#REF!)),IF(K607="2_familj",IF(AB607=_xludf.XLOOKUP(W607,#REF!,#REF!),"",_xludf.XLOOKUP(W607,#REF!,#REF!)),""))</f>
        <v>#REF!</v>
      </c>
    </row>
    <row r="608" spans="1:29" ht="13.5" customHeight="1">
      <c r="A608" s="37"/>
      <c r="B608" s="37"/>
      <c r="C608" s="37"/>
      <c r="D608" s="48"/>
      <c r="E608" s="99" t="s">
        <v>2048</v>
      </c>
      <c r="F608" s="41" t="s">
        <v>2049</v>
      </c>
      <c r="G608" s="82" t="s">
        <v>2050</v>
      </c>
      <c r="H608" s="50"/>
      <c r="K608" s="29" t="e">
        <f t="shared" si="145"/>
        <v>#REF!</v>
      </c>
      <c r="L608" s="30">
        <v>1</v>
      </c>
      <c r="M608" s="19" t="e">
        <f>IF(K608="1_ordning",M605+1,M605)</f>
        <v>#REF!</v>
      </c>
      <c r="N608" s="29">
        <v>23</v>
      </c>
      <c r="O608" s="19" t="e">
        <f t="shared" si="150"/>
        <v>#REF!</v>
      </c>
      <c r="P608" s="30">
        <v>43</v>
      </c>
      <c r="Q608" s="19" t="str">
        <f>IF(LEN(E608)-LEN(SUBSTITUTE(E608," ",""))=1,LEFT(E608,FIND(" ",E608)-1),Q605)</f>
        <v>Corvus</v>
      </c>
      <c r="R608" s="19" t="e">
        <f>IF(Q608&lt;&gt;Q605,R605+1,R605)</f>
        <v>#REF!</v>
      </c>
      <c r="S608" s="30">
        <v>167</v>
      </c>
      <c r="T608" s="19" t="str">
        <f t="shared" si="146"/>
        <v>Corvus corone</v>
      </c>
      <c r="U608" s="29" t="s">
        <v>2048</v>
      </c>
      <c r="V608" s="19" t="e">
        <f t="array" aca="1" ref="V608" ca="1">_xludf.XLOOKUP(U608,#REF!,#REF!)</f>
        <v>#NAME?</v>
      </c>
      <c r="W608" s="29">
        <v>20280</v>
      </c>
      <c r="X608" s="3" t="str">
        <f t="shared" si="151"/>
        <v/>
      </c>
      <c r="Y608" s="2" t="e">
        <f t="shared" si="147"/>
        <v>#REF!</v>
      </c>
      <c r="Z608" s="2" t="e">
        <f t="shared" si="148"/>
        <v>#REF!</v>
      </c>
      <c r="AA608" s="2" t="e">
        <f t="shared" si="149"/>
        <v>#REF!</v>
      </c>
      <c r="AB608" s="20" t="str">
        <f t="shared" si="136"/>
        <v>Carrion Crow</v>
      </c>
      <c r="AC608" s="2" t="e">
        <f t="array" ref="AC608">IF(K608="3_art",IF(AB608=_xludf.XLOOKUP(W608,#REF!,#REF!),"",_xludf.XLOOKUP(W608,#REF!,#REF!)),IF(K608="2_familj",IF(AB608=_xludf.XLOOKUP(W608,#REF!,#REF!),"",_xludf.XLOOKUP(W608,#REF!,#REF!)),""))</f>
        <v>#REF!</v>
      </c>
    </row>
    <row r="609" spans="1:29" ht="13.5" customHeight="1">
      <c r="A609" s="37"/>
      <c r="B609" s="74" t="s">
        <v>36</v>
      </c>
      <c r="C609" s="74" t="s">
        <v>55</v>
      </c>
      <c r="D609" s="51"/>
      <c r="E609" s="65" t="s">
        <v>2051</v>
      </c>
      <c r="F609" s="45" t="s">
        <v>2052</v>
      </c>
      <c r="G609" s="45" t="s">
        <v>2053</v>
      </c>
      <c r="H609" s="88"/>
      <c r="K609" s="29" t="e">
        <f t="shared" si="145"/>
        <v>#REF!</v>
      </c>
      <c r="L609" s="30">
        <v>1</v>
      </c>
      <c r="M609" s="19" t="e">
        <f t="shared" ref="M609:M610" si="158">IF(K609="1_ordning",M608+1,M608)</f>
        <v>#REF!</v>
      </c>
      <c r="N609" s="29">
        <v>23</v>
      </c>
      <c r="O609" s="19" t="e">
        <f t="shared" si="150"/>
        <v>#REF!</v>
      </c>
      <c r="P609" s="30">
        <v>43</v>
      </c>
      <c r="Q609" s="19" t="str">
        <f t="shared" ref="Q609:Q610" si="159">IF(LEN(E609)-LEN(SUBSTITUTE(E609," ",""))=1,LEFT(E609,FIND(" ",E609)-1),Q608)</f>
        <v>Corvus</v>
      </c>
      <c r="R609" s="19" t="e">
        <f t="shared" ref="R609:R610" si="160">IF(Q609&lt;&gt;Q608,R608+1,R608)</f>
        <v>#REF!</v>
      </c>
      <c r="S609" s="30">
        <v>167</v>
      </c>
      <c r="T609" s="19" t="str">
        <f t="shared" si="146"/>
        <v>Corvus corone corone</v>
      </c>
      <c r="U609" s="29" t="s">
        <v>2054</v>
      </c>
      <c r="V609" s="19" t="e">
        <f t="array" aca="1" ref="V609" ca="1">_xludf.XLOOKUP(U609,#REF!,#REF!)</f>
        <v>#NAME?</v>
      </c>
      <c r="W609" s="29">
        <v>20281</v>
      </c>
      <c r="X609" s="3" t="str">
        <f t="shared" si="151"/>
        <v/>
      </c>
      <c r="Y609" s="2" t="e">
        <f t="shared" si="147"/>
        <v>#REF!</v>
      </c>
      <c r="Z609" s="2" t="e">
        <f t="shared" si="148"/>
        <v>#REF!</v>
      </c>
      <c r="AA609" s="2" t="e">
        <f t="shared" si="149"/>
        <v>#REF!</v>
      </c>
      <c r="AB609" s="20" t="str">
        <f t="shared" si="136"/>
        <v xml:space="preserve">   Western Carrion Crow</v>
      </c>
      <c r="AC609" s="2" t="e">
        <f t="array" ref="AC609">IF(K609="3_art",IF(AB609=_xludf.XLOOKUP(W609,#REF!,#REF!),"",_xludf.XLOOKUP(W609,#REF!,#REF!)),IF(K609="2_familj",IF(AB609=_xludf.XLOOKUP(W609,#REF!,#REF!),"",_xludf.XLOOKUP(W609,#REF!,#REF!)),""))</f>
        <v>#REF!</v>
      </c>
    </row>
    <row r="610" spans="1:29" ht="13.5" customHeight="1">
      <c r="A610" s="37"/>
      <c r="B610" s="74" t="s">
        <v>36</v>
      </c>
      <c r="C610" s="74" t="s">
        <v>37</v>
      </c>
      <c r="D610" s="51"/>
      <c r="E610" s="65" t="s">
        <v>2055</v>
      </c>
      <c r="F610" s="70" t="s">
        <v>2056</v>
      </c>
      <c r="G610" s="45" t="s">
        <v>2057</v>
      </c>
      <c r="H610" s="88"/>
      <c r="K610" s="29" t="e">
        <f t="shared" si="145"/>
        <v>#REF!</v>
      </c>
      <c r="L610" s="30">
        <v>1</v>
      </c>
      <c r="M610" s="19" t="e">
        <f t="shared" si="158"/>
        <v>#REF!</v>
      </c>
      <c r="N610" s="29">
        <v>23</v>
      </c>
      <c r="O610" s="19" t="e">
        <f t="shared" si="150"/>
        <v>#REF!</v>
      </c>
      <c r="P610" s="30">
        <v>43</v>
      </c>
      <c r="Q610" s="19" t="str">
        <f t="shared" si="159"/>
        <v>Corvus</v>
      </c>
      <c r="R610" s="19" t="e">
        <f t="shared" si="160"/>
        <v>#REF!</v>
      </c>
      <c r="S610" s="30">
        <v>167</v>
      </c>
      <c r="T610" s="19" t="str">
        <f t="shared" si="146"/>
        <v>Corvus corone cornix</v>
      </c>
      <c r="U610" s="29" t="s">
        <v>2058</v>
      </c>
      <c r="V610" s="19" t="e">
        <f t="array" aca="1" ref="V610" ca="1">_xludf.XLOOKUP(U610,#REF!,#REF!)</f>
        <v>#NAME?</v>
      </c>
      <c r="W610" s="29">
        <v>20282</v>
      </c>
      <c r="X610" s="3" t="str">
        <f t="shared" si="151"/>
        <v/>
      </c>
      <c r="Y610" s="100" t="e">
        <f t="shared" si="147"/>
        <v>#REF!</v>
      </c>
      <c r="Z610" s="2" t="e">
        <f t="shared" si="148"/>
        <v>#REF!</v>
      </c>
      <c r="AA610" s="2" t="e">
        <f t="shared" si="149"/>
        <v>#REF!</v>
      </c>
      <c r="AB610" s="20" t="str">
        <f t="shared" si="136"/>
        <v xml:space="preserve">   Hooded Crow</v>
      </c>
      <c r="AC610" s="2" t="e">
        <f t="array" ref="AC610">IF(K610="3_art",IF(AB610=_xludf.XLOOKUP(W610,#REF!,#REF!),"",_xludf.XLOOKUP(W610,#REF!,#REF!)),IF(K610="2_familj",IF(AB610=_xludf.XLOOKUP(W610,#REF!,#REF!),"",_xludf.XLOOKUP(W610,#REF!,#REF!)),""))</f>
        <v>#REF!</v>
      </c>
    </row>
    <row r="611" spans="1:29" ht="13.5" customHeight="1">
      <c r="A611" s="33"/>
      <c r="B611" s="33"/>
      <c r="C611" s="33"/>
      <c r="D611" s="34" t="s">
        <v>21</v>
      </c>
      <c r="E611" s="35" t="s">
        <v>2059</v>
      </c>
      <c r="F611" s="36" t="s">
        <v>2060</v>
      </c>
      <c r="G611" s="36" t="s">
        <v>2061</v>
      </c>
      <c r="H611" s="33"/>
      <c r="K611" s="29" t="e">
        <f t="shared" si="145"/>
        <v>#REF!</v>
      </c>
      <c r="L611" s="30">
        <v>1</v>
      </c>
      <c r="M611" s="19" t="e">
        <f>IF(K611="1_ordning",M607+1,M607)</f>
        <v>#REF!</v>
      </c>
      <c r="N611" s="29">
        <v>23</v>
      </c>
      <c r="O611" s="19" t="e">
        <f t="shared" si="150"/>
        <v>#REF!</v>
      </c>
      <c r="P611" s="30">
        <v>44</v>
      </c>
      <c r="Q611" s="19" t="str">
        <f>IF(LEN(E611)-LEN(SUBSTITUTE(E611," ",""))=1,LEFT(E611,FIND(" ",E611)-1),Q607)</f>
        <v>Corvus</v>
      </c>
      <c r="R611" s="19" t="e">
        <f>IF(Q611&lt;&gt;Q607,R607+1,R607)</f>
        <v>#REF!</v>
      </c>
      <c r="S611" s="30">
        <v>167</v>
      </c>
      <c r="T611" s="19" t="str">
        <f t="shared" si="146"/>
        <v>Remizidae</v>
      </c>
      <c r="U611" s="29" t="s">
        <v>2059</v>
      </c>
      <c r="V611" s="19" t="e">
        <f t="array" aca="1" ref="V611" ca="1">_xludf.XLOOKUP(U611,#REF!,#REF!)</f>
        <v>#NAME?</v>
      </c>
      <c r="W611" s="29">
        <v>20634</v>
      </c>
      <c r="X611" s="3" t="str">
        <f t="shared" si="151"/>
        <v/>
      </c>
      <c r="Y611" s="2" t="e">
        <f t="shared" si="147"/>
        <v>#REF!</v>
      </c>
      <c r="Z611" s="20" t="e">
        <f t="shared" si="148"/>
        <v>#REF!</v>
      </c>
      <c r="AA611" s="2" t="e">
        <f t="shared" si="149"/>
        <v>#REF!</v>
      </c>
      <c r="AB611" s="20" t="str">
        <f t="shared" si="136"/>
        <v>Penduline Tits</v>
      </c>
      <c r="AC611" s="2" t="e">
        <f t="array" ref="AC611">IF(K611="3_art",IF(AB611=_xludf.XLOOKUP(W611,#REF!,#REF!),"",_xludf.XLOOKUP(W611,#REF!,#REF!)),IF(K611="2_familj",IF(AB611=_xludf.XLOOKUP(W611,#REF!,#REF!),"",_xludf.XLOOKUP(W611,#REF!,#REF!)),""))</f>
        <v>#REF!</v>
      </c>
    </row>
    <row r="612" spans="1:29" ht="13.5" customHeight="1">
      <c r="A612" s="37"/>
      <c r="B612" s="37"/>
      <c r="C612" s="37"/>
      <c r="D612" s="48"/>
      <c r="E612" s="40" t="s">
        <v>2062</v>
      </c>
      <c r="F612" s="41" t="s">
        <v>2063</v>
      </c>
      <c r="G612" s="41" t="s">
        <v>2064</v>
      </c>
      <c r="H612" s="49"/>
      <c r="K612" s="29" t="e">
        <f t="shared" si="145"/>
        <v>#REF!</v>
      </c>
      <c r="L612" s="30">
        <v>1</v>
      </c>
      <c r="M612" s="19" t="e">
        <f t="shared" ref="M612:M614" si="161">IF(K612="1_ordning",M611+1,M611)</f>
        <v>#REF!</v>
      </c>
      <c r="N612" s="29">
        <v>23</v>
      </c>
      <c r="O612" s="19" t="e">
        <f t="shared" si="150"/>
        <v>#REF!</v>
      </c>
      <c r="P612" s="30">
        <v>44</v>
      </c>
      <c r="Q612" s="19" t="str">
        <f t="shared" ref="Q612:Q614" si="162">IF(LEN(E612)-LEN(SUBSTITUTE(E612," ",""))=1,LEFT(E612,FIND(" ",E612)-1),Q611)</f>
        <v>Remiz</v>
      </c>
      <c r="R612" s="19" t="e">
        <f t="shared" ref="R612:R614" si="163">IF(Q612&lt;&gt;Q611,R611+1,R611)</f>
        <v>#REF!</v>
      </c>
      <c r="S612" s="30">
        <v>168</v>
      </c>
      <c r="T612" s="19" t="str">
        <f t="shared" si="146"/>
        <v>Remiz pendulinus</v>
      </c>
      <c r="U612" s="29" t="s">
        <v>2062</v>
      </c>
      <c r="V612" s="19" t="e">
        <f t="array" aca="1" ref="V612" ca="1">_xludf.XLOOKUP(U612,#REF!,#REF!)</f>
        <v>#NAME?</v>
      </c>
      <c r="W612" s="29">
        <v>20648</v>
      </c>
      <c r="X612" s="3" t="str">
        <f t="shared" si="151"/>
        <v/>
      </c>
      <c r="Y612" s="2" t="e">
        <f t="shared" si="147"/>
        <v>#REF!</v>
      </c>
      <c r="Z612" s="2" t="e">
        <f t="shared" si="148"/>
        <v>#REF!</v>
      </c>
      <c r="AA612" s="2" t="e">
        <f t="shared" si="149"/>
        <v>#REF!</v>
      </c>
      <c r="AB612" s="20" t="str">
        <f t="shared" si="136"/>
        <v>Eurasian Penduline Tit</v>
      </c>
      <c r="AC612" s="2" t="e">
        <f t="array" ref="AC612">IF(K612="3_art",IF(AB612=_xludf.XLOOKUP(W612,#REF!,#REF!),"",_xludf.XLOOKUP(W612,#REF!,#REF!)),IF(K612="2_familj",IF(AB612=_xludf.XLOOKUP(W612,#REF!,#REF!),"",_xludf.XLOOKUP(W612,#REF!,#REF!)),""))</f>
        <v>#REF!</v>
      </c>
    </row>
    <row r="613" spans="1:29" ht="13.5" customHeight="1">
      <c r="A613" s="37"/>
      <c r="B613" s="38" t="s">
        <v>36</v>
      </c>
      <c r="C613" s="38" t="s">
        <v>37</v>
      </c>
      <c r="D613" s="51"/>
      <c r="E613" s="44" t="s">
        <v>2065</v>
      </c>
      <c r="F613" s="45" t="s">
        <v>2066</v>
      </c>
      <c r="G613" s="45" t="s">
        <v>2067</v>
      </c>
      <c r="H613" s="80"/>
      <c r="K613" s="29" t="e">
        <f t="shared" si="145"/>
        <v>#REF!</v>
      </c>
      <c r="L613" s="30">
        <v>1</v>
      </c>
      <c r="M613" s="19" t="e">
        <f t="shared" si="161"/>
        <v>#REF!</v>
      </c>
      <c r="N613" s="29">
        <v>23</v>
      </c>
      <c r="O613" s="19" t="e">
        <f t="shared" si="150"/>
        <v>#REF!</v>
      </c>
      <c r="P613" s="30">
        <v>44</v>
      </c>
      <c r="Q613" s="19" t="str">
        <f t="shared" si="162"/>
        <v>Remiz</v>
      </c>
      <c r="R613" s="19" t="e">
        <f t="shared" si="163"/>
        <v>#REF!</v>
      </c>
      <c r="S613" s="30">
        <v>168</v>
      </c>
      <c r="T613" s="19" t="str">
        <f t="shared" si="146"/>
        <v>Remiz pendulinus pendulinus</v>
      </c>
      <c r="U613" s="29" t="s">
        <v>2068</v>
      </c>
      <c r="V613" s="19" t="e">
        <f t="array" aca="1" ref="V613" ca="1">_xludf.XLOOKUP(U613,#REF!,#REF!)</f>
        <v>#NAME?</v>
      </c>
      <c r="W613" s="29">
        <v>20649</v>
      </c>
      <c r="X613" s="3" t="str">
        <f t="shared" si="151"/>
        <v/>
      </c>
      <c r="Y613" s="2" t="e">
        <f t="shared" si="147"/>
        <v>#REF!</v>
      </c>
      <c r="Z613" s="2" t="e">
        <f t="shared" si="148"/>
        <v>#REF!</v>
      </c>
      <c r="AA613" s="2" t="e">
        <f t="shared" si="149"/>
        <v>#REF!</v>
      </c>
      <c r="AB613" s="20" t="str">
        <f t="shared" si="136"/>
        <v xml:space="preserve">   Masked Penduline Tit*</v>
      </c>
      <c r="AC613" s="2" t="e">
        <f t="array" ref="AC613">IF(K613="3_art",IF(AB613=_xludf.XLOOKUP(W613,#REF!,#REF!),"",_xludf.XLOOKUP(W613,#REF!,#REF!)),IF(K613="2_familj",IF(AB613=_xludf.XLOOKUP(W613,#REF!,#REF!),"",_xludf.XLOOKUP(W613,#REF!,#REF!)),""))</f>
        <v>#REF!</v>
      </c>
    </row>
    <row r="614" spans="1:29" ht="13.5" customHeight="1">
      <c r="A614" s="33"/>
      <c r="B614" s="33"/>
      <c r="C614" s="33"/>
      <c r="D614" s="34" t="s">
        <v>21</v>
      </c>
      <c r="E614" s="35" t="s">
        <v>2069</v>
      </c>
      <c r="F614" s="36" t="s">
        <v>2070</v>
      </c>
      <c r="G614" s="36" t="s">
        <v>2071</v>
      </c>
      <c r="H614" s="33"/>
      <c r="K614" s="29" t="e">
        <f t="shared" si="145"/>
        <v>#REF!</v>
      </c>
      <c r="L614" s="30">
        <v>1</v>
      </c>
      <c r="M614" s="19" t="e">
        <f t="shared" si="161"/>
        <v>#REF!</v>
      </c>
      <c r="N614" s="29">
        <v>23</v>
      </c>
      <c r="O614" s="19" t="e">
        <f t="shared" si="150"/>
        <v>#REF!</v>
      </c>
      <c r="P614" s="30">
        <v>45</v>
      </c>
      <c r="Q614" s="19" t="str">
        <f t="shared" si="162"/>
        <v>Remiz</v>
      </c>
      <c r="R614" s="19" t="e">
        <f t="shared" si="163"/>
        <v>#REF!</v>
      </c>
      <c r="S614" s="30">
        <v>168</v>
      </c>
      <c r="T614" s="19" t="str">
        <f t="shared" si="146"/>
        <v>Paridae</v>
      </c>
      <c r="U614" s="29" t="s">
        <v>2069</v>
      </c>
      <c r="V614" s="19" t="e">
        <f t="array" aca="1" ref="V614" ca="1">_xludf.XLOOKUP(U614,#REF!,#REF!)</f>
        <v>#NAME?</v>
      </c>
      <c r="W614" s="29">
        <v>20682</v>
      </c>
      <c r="X614" s="3" t="str">
        <f t="shared" si="151"/>
        <v/>
      </c>
      <c r="Y614" s="2" t="e">
        <f t="shared" si="147"/>
        <v>#REF!</v>
      </c>
      <c r="Z614" s="20" t="e">
        <f t="shared" si="148"/>
        <v>#REF!</v>
      </c>
      <c r="AA614" s="2" t="e">
        <f t="shared" si="149"/>
        <v>#REF!</v>
      </c>
      <c r="AB614" s="20" t="str">
        <f t="shared" si="136"/>
        <v>Tits, Chickadees, and Titmice</v>
      </c>
      <c r="AC614" s="2" t="e">
        <f t="array" ref="AC614">IF(K614="3_art",IF(AB614=_xludf.XLOOKUP(W614,#REF!,#REF!),"",_xludf.XLOOKUP(W614,#REF!,#REF!)),IF(K614="2_familj",IF(AB614=_xludf.XLOOKUP(W614,#REF!,#REF!),"",_xludf.XLOOKUP(W614,#REF!,#REF!)),""))</f>
        <v>#REF!</v>
      </c>
    </row>
    <row r="615" spans="1:29" ht="13.5" customHeight="1">
      <c r="A615" s="38" t="s">
        <v>84</v>
      </c>
      <c r="B615" s="38" t="s">
        <v>36</v>
      </c>
      <c r="C615" s="38" t="s">
        <v>31</v>
      </c>
      <c r="D615" s="66" t="s">
        <v>446</v>
      </c>
      <c r="E615" s="68" t="s">
        <v>2072</v>
      </c>
      <c r="F615" s="41" t="s">
        <v>2073</v>
      </c>
      <c r="G615" s="41" t="s">
        <v>2074</v>
      </c>
      <c r="H615" s="41" t="s">
        <v>343</v>
      </c>
      <c r="K615" s="29" t="e">
        <f t="shared" si="145"/>
        <v>#REF!</v>
      </c>
      <c r="L615" s="30">
        <v>1</v>
      </c>
      <c r="M615" s="19" t="e">
        <f>IF(K615="1_ordning",M617+1,M617)</f>
        <v>#REF!</v>
      </c>
      <c r="N615" s="29">
        <v>23</v>
      </c>
      <c r="O615" s="19" t="e">
        <f t="shared" si="150"/>
        <v>#REF!</v>
      </c>
      <c r="P615" s="30">
        <v>45</v>
      </c>
      <c r="Q615" s="19" t="str">
        <f>IF(LEN(E615)-LEN(SUBSTITUTE(E615," ",""))=1,LEFT(E615,FIND(" ",E615)-1),Q617)</f>
        <v>Cyanistes</v>
      </c>
      <c r="R615" s="19" t="e">
        <f>IF(Q615&lt;&gt;Q617,R617+1,R617)</f>
        <v>#REF!</v>
      </c>
      <c r="S615" s="30">
        <v>169</v>
      </c>
      <c r="T615" s="19" t="str">
        <f t="shared" si="146"/>
        <v>Cyanistes cyanus</v>
      </c>
      <c r="U615" s="29" t="s">
        <v>2072</v>
      </c>
      <c r="V615" s="19" t="e">
        <f t="array" aca="1" ref="V615" ca="1">_xludf.XLOOKUP(U615,#REF!,#REF!)</f>
        <v>#NAME?</v>
      </c>
      <c r="W615" s="29">
        <v>20707</v>
      </c>
      <c r="X615" s="3" t="str">
        <f t="shared" si="151"/>
        <v/>
      </c>
      <c r="Y615" s="2" t="e">
        <f t="shared" si="147"/>
        <v>#REF!</v>
      </c>
      <c r="Z615" s="2" t="e">
        <f t="shared" si="148"/>
        <v>#REF!</v>
      </c>
      <c r="AA615" s="2" t="e">
        <f t="shared" si="149"/>
        <v>#REF!</v>
      </c>
      <c r="AB615" s="20" t="str">
        <f t="shared" si="136"/>
        <v>Azure Tit</v>
      </c>
      <c r="AC615" s="2" t="e">
        <f t="array" ref="AC615">IF(K615="3_art",IF(AB615=_xludf.XLOOKUP(W615,#REF!,#REF!),"",_xludf.XLOOKUP(W615,#REF!,#REF!)),IF(K615="2_familj",IF(AB615=_xludf.XLOOKUP(W615,#REF!,#REF!),"",_xludf.XLOOKUP(W615,#REF!,#REF!)),""))</f>
        <v>#REF!</v>
      </c>
    </row>
    <row r="616" spans="1:29" ht="13.5" customHeight="1">
      <c r="A616" s="37"/>
      <c r="B616" s="37"/>
      <c r="C616" s="37"/>
      <c r="D616" s="48"/>
      <c r="E616" s="68" t="s">
        <v>2075</v>
      </c>
      <c r="F616" s="41" t="s">
        <v>2076</v>
      </c>
      <c r="G616" s="41" t="s">
        <v>2077</v>
      </c>
      <c r="H616" s="49"/>
      <c r="K616" s="29" t="e">
        <f t="shared" si="145"/>
        <v>#REF!</v>
      </c>
      <c r="L616" s="30">
        <v>1</v>
      </c>
      <c r="M616" s="19" t="e">
        <f>IF(K616="1_ordning",M614+1,M614)</f>
        <v>#REF!</v>
      </c>
      <c r="N616" s="29">
        <v>23</v>
      </c>
      <c r="O616" s="19" t="e">
        <f t="shared" si="150"/>
        <v>#REF!</v>
      </c>
      <c r="P616" s="30">
        <v>45</v>
      </c>
      <c r="Q616" s="19" t="str">
        <f>IF(LEN(E616)-LEN(SUBSTITUTE(E616," ",""))=1,LEFT(E616,FIND(" ",E616)-1),Q614)</f>
        <v>Cyanistes</v>
      </c>
      <c r="R616" s="19" t="e">
        <f>IF(Q616&lt;&gt;Q614,R614+1,R614)</f>
        <v>#REF!</v>
      </c>
      <c r="S616" s="30">
        <v>169</v>
      </c>
      <c r="T616" s="19" t="str">
        <f t="shared" si="146"/>
        <v>Cyanistes caeruleus</v>
      </c>
      <c r="U616" s="29" t="s">
        <v>2075</v>
      </c>
      <c r="V616" s="19" t="e">
        <f t="array" aca="1" ref="V616" ca="1">_xludf.XLOOKUP(U616,#REF!,#REF!)</f>
        <v>#NAME?</v>
      </c>
      <c r="W616" s="29">
        <v>20716</v>
      </c>
      <c r="X616" s="3" t="str">
        <f t="shared" si="151"/>
        <v/>
      </c>
      <c r="Y616" s="2" t="e">
        <f t="shared" si="147"/>
        <v>#REF!</v>
      </c>
      <c r="Z616" s="2" t="e">
        <f t="shared" si="148"/>
        <v>#REF!</v>
      </c>
      <c r="AA616" s="2" t="e">
        <f t="shared" si="149"/>
        <v>#REF!</v>
      </c>
      <c r="AB616" s="20" t="str">
        <f t="shared" si="136"/>
        <v>Eurasian Blue Tit</v>
      </c>
      <c r="AC616" s="2" t="e">
        <f t="array" ref="AC616">IF(K616="3_art",IF(AB616=_xludf.XLOOKUP(W616,#REF!,#REF!),"",_xludf.XLOOKUP(W616,#REF!,#REF!)),IF(K616="2_familj",IF(AB616=_xludf.XLOOKUP(W616,#REF!,#REF!),"",_xludf.XLOOKUP(W616,#REF!,#REF!)),""))</f>
        <v>#REF!</v>
      </c>
    </row>
    <row r="617" spans="1:29" ht="13.5" customHeight="1">
      <c r="A617" s="37"/>
      <c r="B617" s="38" t="s">
        <v>36</v>
      </c>
      <c r="C617" s="38" t="s">
        <v>37</v>
      </c>
      <c r="D617" s="51"/>
      <c r="E617" s="65" t="s">
        <v>2078</v>
      </c>
      <c r="F617" s="45" t="s">
        <v>2079</v>
      </c>
      <c r="G617" s="45" t="s">
        <v>2080</v>
      </c>
      <c r="H617" s="49"/>
      <c r="K617" s="29" t="e">
        <f t="shared" si="145"/>
        <v>#REF!</v>
      </c>
      <c r="L617" s="30">
        <v>1</v>
      </c>
      <c r="M617" s="19" t="e">
        <f>IF(K617="1_ordning",M616+1,M616)</f>
        <v>#REF!</v>
      </c>
      <c r="N617" s="29">
        <v>23</v>
      </c>
      <c r="O617" s="19" t="e">
        <f t="shared" si="150"/>
        <v>#REF!</v>
      </c>
      <c r="P617" s="30">
        <v>45</v>
      </c>
      <c r="Q617" s="19" t="str">
        <f>IF(LEN(E617)-LEN(SUBSTITUTE(E617," ",""))=1,LEFT(E617,FIND(" ",E617)-1),Q616)</f>
        <v>Cyanistes</v>
      </c>
      <c r="R617" s="19" t="e">
        <f>IF(Q617&lt;&gt;Q616,R616+1,R616)</f>
        <v>#REF!</v>
      </c>
      <c r="S617" s="30">
        <v>169</v>
      </c>
      <c r="T617" s="19" t="str">
        <f t="shared" si="146"/>
        <v>Cyanistes caeruleus caeruleus</v>
      </c>
      <c r="U617" s="29" t="s">
        <v>2081</v>
      </c>
      <c r="V617" s="19" t="e">
        <f t="array" aca="1" ref="V617" ca="1">_xludf.XLOOKUP(U617,#REF!,#REF!)</f>
        <v>#NAME?</v>
      </c>
      <c r="W617" s="29">
        <v>20718</v>
      </c>
      <c r="X617" s="3" t="str">
        <f t="shared" si="151"/>
        <v/>
      </c>
      <c r="Y617" s="2" t="e">
        <f t="shared" si="147"/>
        <v>#REF!</v>
      </c>
      <c r="Z617" s="2" t="e">
        <f t="shared" si="148"/>
        <v>#REF!</v>
      </c>
      <c r="AA617" s="2" t="e">
        <f t="shared" si="149"/>
        <v>#REF!</v>
      </c>
      <c r="AB617" s="20" t="str">
        <f t="shared" si="136"/>
        <v xml:space="preserve">   Common Blue Tit*</v>
      </c>
      <c r="AC617" s="2" t="e">
        <f t="array" ref="AC617">IF(K617="3_art",IF(AB617=_xludf.XLOOKUP(W617,#REF!,#REF!),"",_xludf.XLOOKUP(W617,#REF!,#REF!)),IF(K617="2_familj",IF(AB617=_xludf.XLOOKUP(W617,#REF!,#REF!),"",_xludf.XLOOKUP(W617,#REF!,#REF!)),""))</f>
        <v>#REF!</v>
      </c>
    </row>
    <row r="618" spans="1:29" ht="13.5" customHeight="1">
      <c r="A618" s="37"/>
      <c r="B618" s="37"/>
      <c r="C618" s="37"/>
      <c r="D618" s="48"/>
      <c r="E618" s="40" t="s">
        <v>2082</v>
      </c>
      <c r="F618" s="41" t="s">
        <v>2083</v>
      </c>
      <c r="G618" s="41" t="s">
        <v>2084</v>
      </c>
      <c r="H618" s="49"/>
      <c r="K618" s="29" t="e">
        <f t="shared" si="145"/>
        <v>#REF!</v>
      </c>
      <c r="L618" s="30">
        <v>1</v>
      </c>
      <c r="M618" s="19" t="e">
        <f>IF(K618="1_ordning",M615+1,M615)</f>
        <v>#REF!</v>
      </c>
      <c r="N618" s="29">
        <v>23</v>
      </c>
      <c r="O618" s="19" t="e">
        <f t="shared" si="150"/>
        <v>#REF!</v>
      </c>
      <c r="P618" s="30">
        <v>45</v>
      </c>
      <c r="Q618" s="19" t="str">
        <f>IF(LEN(E618)-LEN(SUBSTITUTE(E618," ",""))=1,LEFT(E618,FIND(" ",E618)-1),Q615)</f>
        <v>Parus</v>
      </c>
      <c r="R618" s="19" t="e">
        <f>IF(Q618&lt;&gt;Q615,R615+1,R615)</f>
        <v>#REF!</v>
      </c>
      <c r="S618" s="30">
        <v>170</v>
      </c>
      <c r="T618" s="19" t="str">
        <f t="shared" si="146"/>
        <v>Parus major</v>
      </c>
      <c r="U618" s="29" t="s">
        <v>2082</v>
      </c>
      <c r="V618" s="19" t="e">
        <f t="array" aca="1" ref="V618" ca="1">_xludf.XLOOKUP(U618,#REF!,#REF!)</f>
        <v>#NAME?</v>
      </c>
      <c r="W618" s="29">
        <v>20734</v>
      </c>
      <c r="X618" s="3" t="str">
        <f t="shared" si="151"/>
        <v/>
      </c>
      <c r="Y618" s="2" t="e">
        <f t="shared" si="147"/>
        <v>#REF!</v>
      </c>
      <c r="Z618" s="2" t="e">
        <f t="shared" si="148"/>
        <v>#REF!</v>
      </c>
      <c r="AA618" s="2" t="e">
        <f t="shared" si="149"/>
        <v>#REF!</v>
      </c>
      <c r="AB618" s="20" t="str">
        <f t="shared" si="136"/>
        <v>Great Tit</v>
      </c>
      <c r="AC618" s="2" t="e">
        <f t="array" ref="AC618">IF(K618="3_art",IF(AB618=_xludf.XLOOKUP(W618,#REF!,#REF!),"",_xludf.XLOOKUP(W618,#REF!,#REF!)),IF(K618="2_familj",IF(AB618=_xludf.XLOOKUP(W618,#REF!,#REF!),"",_xludf.XLOOKUP(W618,#REF!,#REF!)),""))</f>
        <v>#REF!</v>
      </c>
    </row>
    <row r="619" spans="1:29" ht="13.5" customHeight="1">
      <c r="A619" s="37"/>
      <c r="B619" s="38" t="s">
        <v>36</v>
      </c>
      <c r="C619" s="38" t="s">
        <v>37</v>
      </c>
      <c r="D619" s="51"/>
      <c r="E619" s="44" t="s">
        <v>2085</v>
      </c>
      <c r="F619" s="45" t="s">
        <v>2086</v>
      </c>
      <c r="G619" s="45" t="s">
        <v>2087</v>
      </c>
      <c r="H619" s="49"/>
      <c r="K619" s="29" t="e">
        <f t="shared" si="145"/>
        <v>#REF!</v>
      </c>
      <c r="L619" s="30">
        <v>1</v>
      </c>
      <c r="M619" s="19" t="e">
        <f t="shared" ref="M619:M644" si="164">IF(K619="1_ordning",M618+1,M618)</f>
        <v>#REF!</v>
      </c>
      <c r="N619" s="29">
        <v>23</v>
      </c>
      <c r="O619" s="19" t="e">
        <f t="shared" si="150"/>
        <v>#REF!</v>
      </c>
      <c r="P619" s="30">
        <v>45</v>
      </c>
      <c r="Q619" s="19" t="str">
        <f t="shared" ref="Q619:Q644" si="165">IF(LEN(E619)-LEN(SUBSTITUTE(E619," ",""))=1,LEFT(E619,FIND(" ",E619)-1),Q618)</f>
        <v>Parus</v>
      </c>
      <c r="R619" s="19" t="e">
        <f t="shared" ref="R619:R644" si="166">IF(Q619&lt;&gt;Q618,R618+1,R618)</f>
        <v>#REF!</v>
      </c>
      <c r="S619" s="30">
        <v>170</v>
      </c>
      <c r="T619" s="19" t="str">
        <f t="shared" si="146"/>
        <v>Parus major major</v>
      </c>
      <c r="U619" s="29" t="s">
        <v>2088</v>
      </c>
      <c r="V619" s="19" t="e">
        <f t="array" aca="1" ref="V619" ca="1">_xludf.XLOOKUP(U619,#REF!,#REF!)</f>
        <v>#NAME?</v>
      </c>
      <c r="W619" s="29">
        <v>20736</v>
      </c>
      <c r="X619" s="3" t="str">
        <f t="shared" si="151"/>
        <v/>
      </c>
      <c r="Y619" s="2" t="e">
        <f t="shared" si="147"/>
        <v>#REF!</v>
      </c>
      <c r="Z619" s="2" t="e">
        <f t="shared" si="148"/>
        <v>#REF!</v>
      </c>
      <c r="AA619" s="2" t="e">
        <f t="shared" si="149"/>
        <v>#REF!</v>
      </c>
      <c r="AB619" s="20" t="str">
        <f t="shared" si="136"/>
        <v xml:space="preserve">   Common Great Tit*</v>
      </c>
      <c r="AC619" s="2" t="e">
        <f t="array" ref="AC619">IF(K619="3_art",IF(AB619=_xludf.XLOOKUP(W619,#REF!,#REF!),"",_xludf.XLOOKUP(W619,#REF!,#REF!)),IF(K619="2_familj",IF(AB619=_xludf.XLOOKUP(W619,#REF!,#REF!),"",_xludf.XLOOKUP(W619,#REF!,#REF!)),""))</f>
        <v>#REF!</v>
      </c>
    </row>
    <row r="620" spans="1:29" ht="13.5" customHeight="1">
      <c r="A620" s="37"/>
      <c r="B620" s="37"/>
      <c r="C620" s="37"/>
      <c r="D620" s="48"/>
      <c r="E620" s="40" t="s">
        <v>2089</v>
      </c>
      <c r="F620" s="41" t="s">
        <v>2090</v>
      </c>
      <c r="G620" s="41" t="s">
        <v>2091</v>
      </c>
      <c r="H620" s="49"/>
      <c r="K620" s="29" t="e">
        <f t="shared" si="145"/>
        <v>#REF!</v>
      </c>
      <c r="L620" s="30">
        <v>1</v>
      </c>
      <c r="M620" s="19" t="e">
        <f t="shared" si="164"/>
        <v>#REF!</v>
      </c>
      <c r="N620" s="29">
        <v>23</v>
      </c>
      <c r="O620" s="19" t="e">
        <f t="shared" si="150"/>
        <v>#REF!</v>
      </c>
      <c r="P620" s="30">
        <v>45</v>
      </c>
      <c r="Q620" s="19" t="str">
        <f t="shared" si="165"/>
        <v>Periparus</v>
      </c>
      <c r="R620" s="19" t="e">
        <f t="shared" si="166"/>
        <v>#REF!</v>
      </c>
      <c r="S620" s="30">
        <v>171</v>
      </c>
      <c r="T620" s="19" t="str">
        <f t="shared" si="146"/>
        <v>Periparus ater</v>
      </c>
      <c r="U620" s="29" t="s">
        <v>2089</v>
      </c>
      <c r="V620" s="19" t="e">
        <f t="array" aca="1" ref="V620" ca="1">_xludf.XLOOKUP(U620,#REF!,#REF!)</f>
        <v>#NAME?</v>
      </c>
      <c r="W620" s="29">
        <v>20833</v>
      </c>
      <c r="X620" s="3" t="str">
        <f t="shared" si="151"/>
        <v/>
      </c>
      <c r="Y620" s="2" t="e">
        <f t="shared" si="147"/>
        <v>#REF!</v>
      </c>
      <c r="Z620" s="2" t="e">
        <f t="shared" si="148"/>
        <v>#REF!</v>
      </c>
      <c r="AA620" s="2" t="e">
        <f t="shared" si="149"/>
        <v>#REF!</v>
      </c>
      <c r="AB620" s="20" t="str">
        <f t="shared" si="136"/>
        <v>Coal Tit</v>
      </c>
      <c r="AC620" s="2" t="e">
        <f t="array" ref="AC620">IF(K620="3_art",IF(AB620=_xludf.XLOOKUP(W620,#REF!,#REF!),"",_xludf.XLOOKUP(W620,#REF!,#REF!)),IF(K620="2_familj",IF(AB620=_xludf.XLOOKUP(W620,#REF!,#REF!),"",_xludf.XLOOKUP(W620,#REF!,#REF!)),""))</f>
        <v>#REF!</v>
      </c>
    </row>
    <row r="621" spans="1:29" ht="13.5" customHeight="1">
      <c r="A621" s="37"/>
      <c r="B621" s="38" t="s">
        <v>36</v>
      </c>
      <c r="C621" s="38" t="s">
        <v>37</v>
      </c>
      <c r="D621" s="51"/>
      <c r="E621" s="44" t="s">
        <v>2092</v>
      </c>
      <c r="F621" s="45" t="s">
        <v>2093</v>
      </c>
      <c r="G621" s="45" t="s">
        <v>2094</v>
      </c>
      <c r="H621" s="49"/>
      <c r="K621" s="29" t="e">
        <f t="shared" si="145"/>
        <v>#REF!</v>
      </c>
      <c r="L621" s="30">
        <v>1</v>
      </c>
      <c r="M621" s="19" t="e">
        <f t="shared" si="164"/>
        <v>#REF!</v>
      </c>
      <c r="N621" s="29">
        <v>23</v>
      </c>
      <c r="O621" s="19" t="e">
        <f t="shared" si="150"/>
        <v>#REF!</v>
      </c>
      <c r="P621" s="30">
        <v>45</v>
      </c>
      <c r="Q621" s="19" t="str">
        <f t="shared" si="165"/>
        <v>Periparus</v>
      </c>
      <c r="R621" s="19" t="e">
        <f t="shared" si="166"/>
        <v>#REF!</v>
      </c>
      <c r="S621" s="30">
        <v>171</v>
      </c>
      <c r="T621" s="19" t="str">
        <f t="shared" si="146"/>
        <v>Periparus ater ater</v>
      </c>
      <c r="U621" s="29" t="s">
        <v>2095</v>
      </c>
      <c r="V621" s="19" t="e">
        <f t="array" aca="1" ref="V621" ca="1">_xludf.XLOOKUP(U621,#REF!,#REF!)</f>
        <v>#NAME?</v>
      </c>
      <c r="W621" s="29">
        <v>20836</v>
      </c>
      <c r="X621" s="3" t="str">
        <f t="shared" si="151"/>
        <v/>
      </c>
      <c r="Y621" s="2" t="e">
        <f t="shared" si="147"/>
        <v>#REF!</v>
      </c>
      <c r="Z621" s="2" t="e">
        <f t="shared" si="148"/>
        <v>#REF!</v>
      </c>
      <c r="AA621" s="2" t="e">
        <f t="shared" si="149"/>
        <v>#REF!</v>
      </c>
      <c r="AB621" s="20" t="str">
        <f t="shared" si="136"/>
        <v xml:space="preserve">    Common Coal Tit</v>
      </c>
      <c r="AC621" s="2" t="e">
        <f t="array" ref="AC621">IF(K621="3_art",IF(AB621=_xludf.XLOOKUP(W621,#REF!,#REF!),"",_xludf.XLOOKUP(W621,#REF!,#REF!)),IF(K621="2_familj",IF(AB621=_xludf.XLOOKUP(W621,#REF!,#REF!),"",_xludf.XLOOKUP(W621,#REF!,#REF!)),""))</f>
        <v>#REF!</v>
      </c>
    </row>
    <row r="622" spans="1:29" ht="13.5" customHeight="1">
      <c r="A622" s="37"/>
      <c r="B622" s="37"/>
      <c r="C622" s="37"/>
      <c r="D622" s="48"/>
      <c r="E622" s="40" t="s">
        <v>2096</v>
      </c>
      <c r="F622" s="41" t="s">
        <v>2097</v>
      </c>
      <c r="G622" s="82" t="s">
        <v>2098</v>
      </c>
      <c r="H622" s="49"/>
      <c r="K622" s="29" t="e">
        <f t="shared" si="145"/>
        <v>#REF!</v>
      </c>
      <c r="L622" s="30">
        <v>1</v>
      </c>
      <c r="M622" s="19" t="e">
        <f t="shared" si="164"/>
        <v>#REF!</v>
      </c>
      <c r="N622" s="29">
        <v>23</v>
      </c>
      <c r="O622" s="19" t="e">
        <f t="shared" si="150"/>
        <v>#REF!</v>
      </c>
      <c r="P622" s="30">
        <v>45</v>
      </c>
      <c r="Q622" s="19" t="str">
        <f t="shared" si="165"/>
        <v>Lophophanes</v>
      </c>
      <c r="R622" s="19" t="e">
        <f t="shared" si="166"/>
        <v>#REF!</v>
      </c>
      <c r="S622" s="30">
        <v>172</v>
      </c>
      <c r="T622" s="19" t="str">
        <f t="shared" si="146"/>
        <v>Lophophanes cristatus</v>
      </c>
      <c r="U622" s="29" t="s">
        <v>2096</v>
      </c>
      <c r="V622" s="19" t="e">
        <f t="array" aca="1" ref="V622" ca="1">_xludf.XLOOKUP(U622,#REF!,#REF!)</f>
        <v>#NAME?</v>
      </c>
      <c r="W622" s="29">
        <v>20867</v>
      </c>
      <c r="X622" s="3" t="str">
        <f t="shared" si="151"/>
        <v/>
      </c>
      <c r="Y622" s="2" t="e">
        <f t="shared" si="147"/>
        <v>#REF!</v>
      </c>
      <c r="Z622" s="2" t="e">
        <f t="shared" si="148"/>
        <v>#REF!</v>
      </c>
      <c r="AA622" s="2" t="e">
        <f t="shared" si="149"/>
        <v>#REF!</v>
      </c>
      <c r="AB622" s="20" t="str">
        <f t="shared" si="136"/>
        <v>Crested Tit</v>
      </c>
      <c r="AC622" s="2" t="e">
        <f t="array" ref="AC622">IF(K622="3_art",IF(AB622=_xludf.XLOOKUP(W622,#REF!,#REF!),"",_xludf.XLOOKUP(W622,#REF!,#REF!)),IF(K622="2_familj",IF(AB622=_xludf.XLOOKUP(W622,#REF!,#REF!),"",_xludf.XLOOKUP(W622,#REF!,#REF!)),""))</f>
        <v>#REF!</v>
      </c>
    </row>
    <row r="623" spans="1:29" ht="13.5" customHeight="1">
      <c r="A623" s="37"/>
      <c r="B623" s="38" t="s">
        <v>36</v>
      </c>
      <c r="C623" s="38" t="s">
        <v>37</v>
      </c>
      <c r="D623" s="51"/>
      <c r="E623" s="44" t="s">
        <v>2099</v>
      </c>
      <c r="F623" s="45" t="s">
        <v>2100</v>
      </c>
      <c r="G623" s="45" t="s">
        <v>2101</v>
      </c>
      <c r="H623" s="49"/>
      <c r="K623" s="29" t="e">
        <f t="shared" si="145"/>
        <v>#REF!</v>
      </c>
      <c r="L623" s="30">
        <v>1</v>
      </c>
      <c r="M623" s="19" t="e">
        <f t="shared" si="164"/>
        <v>#REF!</v>
      </c>
      <c r="N623" s="29">
        <v>23</v>
      </c>
      <c r="O623" s="19" t="e">
        <f t="shared" si="150"/>
        <v>#REF!</v>
      </c>
      <c r="P623" s="30">
        <v>45</v>
      </c>
      <c r="Q623" s="19" t="str">
        <f t="shared" si="165"/>
        <v>Lophophanes</v>
      </c>
      <c r="R623" s="19" t="e">
        <f t="shared" si="166"/>
        <v>#REF!</v>
      </c>
      <c r="S623" s="30">
        <v>172</v>
      </c>
      <c r="T623" s="19" t="str">
        <f t="shared" si="146"/>
        <v>Lophophanes cristatus cristatus</v>
      </c>
      <c r="U623" s="29" t="s">
        <v>2102</v>
      </c>
      <c r="V623" s="19" t="e">
        <f t="array" aca="1" ref="V623" ca="1">_xludf.XLOOKUP(U623,#REF!,#REF!)</f>
        <v>#NAME?</v>
      </c>
      <c r="W623" s="29">
        <v>20871</v>
      </c>
      <c r="X623" s="3" t="str">
        <f t="shared" si="151"/>
        <v/>
      </c>
      <c r="Y623" s="2" t="e">
        <f t="shared" si="147"/>
        <v>#REF!</v>
      </c>
      <c r="Z623" s="2" t="e">
        <f t="shared" si="148"/>
        <v>#REF!</v>
      </c>
      <c r="AA623" s="2" t="e">
        <f t="shared" si="149"/>
        <v>#REF!</v>
      </c>
      <c r="AB623" s="20" t="str">
        <f t="shared" si="136"/>
        <v xml:space="preserve">   Northern Crested Tit</v>
      </c>
      <c r="AC623" s="2" t="e">
        <f t="array" ref="AC623">IF(K623="3_art",IF(AB623=_xludf.XLOOKUP(W623,#REF!,#REF!),"",_xludf.XLOOKUP(W623,#REF!,#REF!)),IF(K623="2_familj",IF(AB623=_xludf.XLOOKUP(W623,#REF!,#REF!),"",_xludf.XLOOKUP(W623,#REF!,#REF!)),""))</f>
        <v>#REF!</v>
      </c>
    </row>
    <row r="624" spans="1:29" ht="13.5" customHeight="1">
      <c r="A624" s="37"/>
      <c r="B624" s="37"/>
      <c r="C624" s="37"/>
      <c r="D624" s="48"/>
      <c r="E624" s="68" t="s">
        <v>2103</v>
      </c>
      <c r="F624" s="41" t="s">
        <v>2104</v>
      </c>
      <c r="G624" s="41" t="s">
        <v>2105</v>
      </c>
      <c r="H624" s="49"/>
      <c r="K624" s="29" t="e">
        <f t="shared" si="145"/>
        <v>#REF!</v>
      </c>
      <c r="L624" s="30">
        <v>1</v>
      </c>
      <c r="M624" s="19" t="e">
        <f t="shared" si="164"/>
        <v>#REF!</v>
      </c>
      <c r="N624" s="29">
        <v>23</v>
      </c>
      <c r="O624" s="19" t="e">
        <f t="shared" si="150"/>
        <v>#REF!</v>
      </c>
      <c r="P624" s="30">
        <v>45</v>
      </c>
      <c r="Q624" s="19" t="str">
        <f t="shared" si="165"/>
        <v>Poecile</v>
      </c>
      <c r="R624" s="19" t="e">
        <f t="shared" si="166"/>
        <v>#REF!</v>
      </c>
      <c r="S624" s="30">
        <v>173</v>
      </c>
      <c r="T624" s="19" t="str">
        <f t="shared" si="146"/>
        <v>Poecile palustris</v>
      </c>
      <c r="U624" s="29" t="s">
        <v>2103</v>
      </c>
      <c r="V624" s="19" t="e">
        <f t="array" aca="1" ref="V624" ca="1">_xludf.XLOOKUP(U624,#REF!,#REF!)</f>
        <v>#NAME?</v>
      </c>
      <c r="W624" s="29">
        <v>20917</v>
      </c>
      <c r="X624" s="3" t="str">
        <f t="shared" si="151"/>
        <v/>
      </c>
      <c r="Y624" s="2" t="e">
        <f t="shared" si="147"/>
        <v>#REF!</v>
      </c>
      <c r="Z624" s="2" t="e">
        <f t="shared" si="148"/>
        <v>#REF!</v>
      </c>
      <c r="AA624" s="2" t="e">
        <f t="shared" si="149"/>
        <v>#REF!</v>
      </c>
      <c r="AB624" s="20" t="str">
        <f t="shared" si="136"/>
        <v>Marsh Tit</v>
      </c>
      <c r="AC624" s="2" t="e">
        <f t="array" ref="AC624">IF(K624="3_art",IF(AB624=_xludf.XLOOKUP(W624,#REF!,#REF!),"",_xludf.XLOOKUP(W624,#REF!,#REF!)),IF(K624="2_familj",IF(AB624=_xludf.XLOOKUP(W624,#REF!,#REF!),"",_xludf.XLOOKUP(W624,#REF!,#REF!)),""))</f>
        <v>#REF!</v>
      </c>
    </row>
    <row r="625" spans="1:29" ht="13.5" customHeight="1">
      <c r="A625" s="37"/>
      <c r="B625" s="38" t="s">
        <v>36</v>
      </c>
      <c r="C625" s="38" t="s">
        <v>37</v>
      </c>
      <c r="D625" s="51"/>
      <c r="E625" s="65" t="s">
        <v>2106</v>
      </c>
      <c r="F625" s="45" t="s">
        <v>2107</v>
      </c>
      <c r="G625" s="45" t="s">
        <v>2108</v>
      </c>
      <c r="H625" s="49"/>
      <c r="K625" s="29" t="e">
        <f t="shared" si="145"/>
        <v>#REF!</v>
      </c>
      <c r="L625" s="30">
        <v>1</v>
      </c>
      <c r="M625" s="19" t="e">
        <f t="shared" si="164"/>
        <v>#REF!</v>
      </c>
      <c r="N625" s="29">
        <v>23</v>
      </c>
      <c r="O625" s="19" t="e">
        <f t="shared" si="150"/>
        <v>#REF!</v>
      </c>
      <c r="P625" s="30">
        <v>45</v>
      </c>
      <c r="Q625" s="19" t="str">
        <f t="shared" si="165"/>
        <v>Poecile</v>
      </c>
      <c r="R625" s="19" t="e">
        <f t="shared" si="166"/>
        <v>#REF!</v>
      </c>
      <c r="S625" s="30">
        <v>173</v>
      </c>
      <c r="T625" s="19" t="str">
        <f t="shared" si="146"/>
        <v>Poecile palustris palustris</v>
      </c>
      <c r="U625" s="29" t="s">
        <v>2109</v>
      </c>
      <c r="V625" s="19" t="e">
        <f t="array" aca="1" ref="V625" ca="1">_xludf.XLOOKUP(U625,#REF!,#REF!)</f>
        <v>#NAME?</v>
      </c>
      <c r="W625" s="29">
        <v>20919</v>
      </c>
      <c r="X625" s="3" t="str">
        <f t="shared" si="151"/>
        <v/>
      </c>
      <c r="Y625" s="2" t="e">
        <f t="shared" si="147"/>
        <v>#REF!</v>
      </c>
      <c r="Z625" s="2" t="e">
        <f t="shared" si="148"/>
        <v>#REF!</v>
      </c>
      <c r="AA625" s="2" t="e">
        <f t="shared" si="149"/>
        <v>#REF!</v>
      </c>
      <c r="AB625" s="20" t="str">
        <f t="shared" si="136"/>
        <v xml:space="preserve">    Eurasian Marsh Tit</v>
      </c>
      <c r="AC625" s="2" t="e">
        <f t="array" ref="AC625">IF(K625="3_art",IF(AB625=_xludf.XLOOKUP(W625,#REF!,#REF!),"",_xludf.XLOOKUP(W625,#REF!,#REF!)),IF(K625="2_familj",IF(AB625=_xludf.XLOOKUP(W625,#REF!,#REF!),"",_xludf.XLOOKUP(W625,#REF!,#REF!)),""))</f>
        <v>#REF!</v>
      </c>
    </row>
    <row r="626" spans="1:29" ht="13.5" customHeight="1">
      <c r="A626" s="37"/>
      <c r="B626" s="37"/>
      <c r="C626" s="37"/>
      <c r="D626" s="48"/>
      <c r="E626" s="68" t="s">
        <v>2110</v>
      </c>
      <c r="F626" s="41" t="s">
        <v>2111</v>
      </c>
      <c r="G626" s="41" t="s">
        <v>2112</v>
      </c>
      <c r="H626" s="49"/>
      <c r="K626" s="29" t="e">
        <f t="shared" si="145"/>
        <v>#REF!</v>
      </c>
      <c r="L626" s="30">
        <v>1</v>
      </c>
      <c r="M626" s="19" t="e">
        <f t="shared" si="164"/>
        <v>#REF!</v>
      </c>
      <c r="N626" s="29">
        <v>23</v>
      </c>
      <c r="O626" s="19" t="e">
        <f t="shared" si="150"/>
        <v>#REF!</v>
      </c>
      <c r="P626" s="30">
        <v>45</v>
      </c>
      <c r="Q626" s="19" t="str">
        <f t="shared" si="165"/>
        <v>Poecile</v>
      </c>
      <c r="R626" s="19" t="e">
        <f t="shared" si="166"/>
        <v>#REF!</v>
      </c>
      <c r="S626" s="30">
        <v>173</v>
      </c>
      <c r="T626" s="19" t="str">
        <f t="shared" si="146"/>
        <v>Poecile montanus</v>
      </c>
      <c r="U626" s="29" t="s">
        <v>2110</v>
      </c>
      <c r="V626" s="19" t="e">
        <f t="array" aca="1" ref="V626" ca="1">_xludf.XLOOKUP(U626,#REF!,#REF!)</f>
        <v>#NAME?</v>
      </c>
      <c r="W626" s="29">
        <v>20931</v>
      </c>
      <c r="X626" s="3" t="str">
        <f t="shared" si="151"/>
        <v/>
      </c>
      <c r="Y626" s="2" t="e">
        <f t="shared" si="147"/>
        <v>#REF!</v>
      </c>
      <c r="Z626" s="2" t="e">
        <f t="shared" si="148"/>
        <v>#REF!</v>
      </c>
      <c r="AA626" s="2" t="e">
        <f t="shared" si="149"/>
        <v>#REF!</v>
      </c>
      <c r="AB626" s="20" t="str">
        <f t="shared" si="136"/>
        <v>Willow Tit</v>
      </c>
      <c r="AC626" s="2" t="e">
        <f t="array" ref="AC626">IF(K626="3_art",IF(AB626=_xludf.XLOOKUP(W626,#REF!,#REF!),"",_xludf.XLOOKUP(W626,#REF!,#REF!)),IF(K626="2_familj",IF(AB626=_xludf.XLOOKUP(W626,#REF!,#REF!),"",_xludf.XLOOKUP(W626,#REF!,#REF!)),""))</f>
        <v>#REF!</v>
      </c>
    </row>
    <row r="627" spans="1:29" ht="13.5" customHeight="1">
      <c r="A627" s="37"/>
      <c r="B627" s="38" t="s">
        <v>36</v>
      </c>
      <c r="C627" s="38" t="s">
        <v>37</v>
      </c>
      <c r="D627" s="51"/>
      <c r="E627" s="65" t="s">
        <v>2113</v>
      </c>
      <c r="F627" s="45" t="s">
        <v>2114</v>
      </c>
      <c r="G627" s="45" t="s">
        <v>2115</v>
      </c>
      <c r="H627" s="49"/>
      <c r="K627" s="29" t="e">
        <f t="shared" si="145"/>
        <v>#REF!</v>
      </c>
      <c r="L627" s="30">
        <v>1</v>
      </c>
      <c r="M627" s="19" t="e">
        <f t="shared" si="164"/>
        <v>#REF!</v>
      </c>
      <c r="N627" s="29">
        <v>23</v>
      </c>
      <c r="O627" s="19" t="e">
        <f t="shared" si="150"/>
        <v>#REF!</v>
      </c>
      <c r="P627" s="30">
        <v>45</v>
      </c>
      <c r="Q627" s="19" t="str">
        <f t="shared" si="165"/>
        <v>Poecile</v>
      </c>
      <c r="R627" s="19" t="e">
        <f t="shared" si="166"/>
        <v>#REF!</v>
      </c>
      <c r="S627" s="30">
        <v>173</v>
      </c>
      <c r="T627" s="19" t="str">
        <f t="shared" si="146"/>
        <v>Poecile montanus borealis</v>
      </c>
      <c r="U627" s="29" t="s">
        <v>2116</v>
      </c>
      <c r="V627" s="19" t="e">
        <f t="array" aca="1" ref="V627" ca="1">_xludf.XLOOKUP(U627,#REF!,#REF!)</f>
        <v>#NAME?</v>
      </c>
      <c r="W627" s="29">
        <v>20936</v>
      </c>
      <c r="X627" s="3" t="str">
        <f t="shared" si="151"/>
        <v/>
      </c>
      <c r="Y627" s="2" t="e">
        <f t="shared" si="147"/>
        <v>#REF!</v>
      </c>
      <c r="Z627" s="2" t="e">
        <f t="shared" si="148"/>
        <v>#REF!</v>
      </c>
      <c r="AA627" s="2" t="e">
        <f t="shared" si="149"/>
        <v>#REF!</v>
      </c>
      <c r="AB627" s="20" t="str">
        <f t="shared" si="136"/>
        <v xml:space="preserve">   Northern Willow Tit</v>
      </c>
      <c r="AC627" s="2" t="e">
        <f t="array" ref="AC627">IF(K627="3_art",IF(AB627=_xludf.XLOOKUP(W627,#REF!,#REF!),"",_xludf.XLOOKUP(W627,#REF!,#REF!)),IF(K627="2_familj",IF(AB627=_xludf.XLOOKUP(W627,#REF!,#REF!),"",_xludf.XLOOKUP(W627,#REF!,#REF!)),""))</f>
        <v>#REF!</v>
      </c>
    </row>
    <row r="628" spans="1:29" ht="13.5" customHeight="1">
      <c r="A628" s="37"/>
      <c r="B628" s="37"/>
      <c r="C628" s="37"/>
      <c r="D628" s="48"/>
      <c r="E628" s="68" t="s">
        <v>2117</v>
      </c>
      <c r="F628" s="41" t="s">
        <v>2118</v>
      </c>
      <c r="G628" s="41" t="s">
        <v>2119</v>
      </c>
      <c r="H628" s="49"/>
      <c r="K628" s="29" t="e">
        <f t="shared" si="145"/>
        <v>#REF!</v>
      </c>
      <c r="L628" s="30">
        <v>1</v>
      </c>
      <c r="M628" s="19" t="e">
        <f t="shared" si="164"/>
        <v>#REF!</v>
      </c>
      <c r="N628" s="29">
        <v>23</v>
      </c>
      <c r="O628" s="19" t="e">
        <f t="shared" si="150"/>
        <v>#REF!</v>
      </c>
      <c r="P628" s="30">
        <v>45</v>
      </c>
      <c r="Q628" s="19" t="str">
        <f t="shared" si="165"/>
        <v>Poecile</v>
      </c>
      <c r="R628" s="19" t="e">
        <f t="shared" si="166"/>
        <v>#REF!</v>
      </c>
      <c r="S628" s="30">
        <v>173</v>
      </c>
      <c r="T628" s="19" t="str">
        <f t="shared" si="146"/>
        <v>Poecile cinctus</v>
      </c>
      <c r="U628" s="29" t="s">
        <v>2117</v>
      </c>
      <c r="V628" s="19" t="e">
        <f t="array" aca="1" ref="V628" ca="1">_xludf.XLOOKUP(U628,#REF!,#REF!)</f>
        <v>#NAME?</v>
      </c>
      <c r="W628" s="29">
        <v>20946</v>
      </c>
      <c r="X628" s="3" t="str">
        <f t="shared" si="151"/>
        <v/>
      </c>
      <c r="Y628" s="2" t="e">
        <f t="shared" si="147"/>
        <v>#REF!</v>
      </c>
      <c r="Z628" s="2" t="e">
        <f t="shared" si="148"/>
        <v>#REF!</v>
      </c>
      <c r="AA628" s="2" t="e">
        <f t="shared" si="149"/>
        <v>#REF!</v>
      </c>
      <c r="AB628" s="20" t="str">
        <f t="shared" si="136"/>
        <v>Grey-headed Chickadee</v>
      </c>
      <c r="AC628" s="2" t="e">
        <f t="array" ref="AC628">IF(K628="3_art",IF(AB628=_xludf.XLOOKUP(W628,#REF!,#REF!),"",_xludf.XLOOKUP(W628,#REF!,#REF!)),IF(K628="2_familj",IF(AB628=_xludf.XLOOKUP(W628,#REF!,#REF!),"",_xludf.XLOOKUP(W628,#REF!,#REF!)),""))</f>
        <v>#REF!</v>
      </c>
    </row>
    <row r="629" spans="1:29" ht="13.5" customHeight="1">
      <c r="A629" s="37"/>
      <c r="B629" s="38" t="s">
        <v>36</v>
      </c>
      <c r="C629" s="38" t="s">
        <v>37</v>
      </c>
      <c r="D629" s="51"/>
      <c r="E629" s="65" t="s">
        <v>2120</v>
      </c>
      <c r="F629" s="45" t="s">
        <v>2121</v>
      </c>
      <c r="G629" s="45" t="s">
        <v>2122</v>
      </c>
      <c r="H629" s="49"/>
      <c r="K629" s="29" t="e">
        <f t="shared" si="145"/>
        <v>#REF!</v>
      </c>
      <c r="L629" s="30">
        <v>1</v>
      </c>
      <c r="M629" s="19" t="e">
        <f t="shared" si="164"/>
        <v>#REF!</v>
      </c>
      <c r="N629" s="29">
        <v>23</v>
      </c>
      <c r="O629" s="19" t="e">
        <f t="shared" si="150"/>
        <v>#REF!</v>
      </c>
      <c r="P629" s="30">
        <v>45</v>
      </c>
      <c r="Q629" s="19" t="str">
        <f t="shared" si="165"/>
        <v>Poecile</v>
      </c>
      <c r="R629" s="19" t="e">
        <f t="shared" si="166"/>
        <v>#REF!</v>
      </c>
      <c r="S629" s="30">
        <v>173</v>
      </c>
      <c r="T629" s="19" t="str">
        <f t="shared" si="146"/>
        <v>Poecile cinctus lapponicus</v>
      </c>
      <c r="U629" s="29" t="s">
        <v>2123</v>
      </c>
      <c r="V629" s="19" t="e">
        <f t="array" aca="1" ref="V629" ca="1">_xludf.XLOOKUP(U629,#REF!,#REF!)</f>
        <v>#NAME?</v>
      </c>
      <c r="W629" s="29">
        <v>20947</v>
      </c>
      <c r="X629" s="3" t="str">
        <f t="shared" si="151"/>
        <v/>
      </c>
      <c r="Y629" s="2" t="e">
        <f t="shared" si="147"/>
        <v>#REF!</v>
      </c>
      <c r="Z629" s="2" t="e">
        <f t="shared" si="148"/>
        <v>#REF!</v>
      </c>
      <c r="AA629" s="2" t="e">
        <f t="shared" si="149"/>
        <v>#REF!</v>
      </c>
      <c r="AB629" s="20" t="str">
        <f t="shared" si="136"/>
        <v xml:space="preserve">   Scandinavian Siberian Tit</v>
      </c>
      <c r="AC629" s="2" t="e">
        <f t="array" ref="AC629">IF(K629="3_art",IF(AB629=_xludf.XLOOKUP(W629,#REF!,#REF!),"",_xludf.XLOOKUP(W629,#REF!,#REF!)),IF(K629="2_familj",IF(AB629=_xludf.XLOOKUP(W629,#REF!,#REF!),"",_xludf.XLOOKUP(W629,#REF!,#REF!)),""))</f>
        <v>#REF!</v>
      </c>
    </row>
    <row r="630" spans="1:29" ht="13.5" customHeight="1">
      <c r="A630" s="33"/>
      <c r="B630" s="33"/>
      <c r="C630" s="33"/>
      <c r="D630" s="34" t="s">
        <v>21</v>
      </c>
      <c r="E630" s="35" t="s">
        <v>2124</v>
      </c>
      <c r="F630" s="36" t="s">
        <v>2125</v>
      </c>
      <c r="G630" s="36" t="s">
        <v>2126</v>
      </c>
      <c r="H630" s="33"/>
      <c r="K630" s="29" t="e">
        <f t="shared" si="145"/>
        <v>#REF!</v>
      </c>
      <c r="L630" s="30">
        <v>1</v>
      </c>
      <c r="M630" s="19" t="e">
        <f t="shared" si="164"/>
        <v>#REF!</v>
      </c>
      <c r="N630" s="29">
        <v>23</v>
      </c>
      <c r="O630" s="19" t="e">
        <f t="shared" si="150"/>
        <v>#REF!</v>
      </c>
      <c r="P630" s="30">
        <v>46</v>
      </c>
      <c r="Q630" s="19" t="str">
        <f t="shared" si="165"/>
        <v>Poecile</v>
      </c>
      <c r="R630" s="19" t="e">
        <f t="shared" si="166"/>
        <v>#REF!</v>
      </c>
      <c r="S630" s="30">
        <v>173</v>
      </c>
      <c r="T630" s="19" t="str">
        <f t="shared" si="146"/>
        <v>Panuridae</v>
      </c>
      <c r="U630" s="29" t="s">
        <v>2124</v>
      </c>
      <c r="V630" s="19" t="e">
        <f t="array" aca="1" ref="V630" ca="1">_xludf.XLOOKUP(U630,#REF!,#REF!)</f>
        <v>#NAME?</v>
      </c>
      <c r="W630" s="29">
        <v>20986</v>
      </c>
      <c r="X630" s="3" t="str">
        <f t="shared" si="151"/>
        <v/>
      </c>
      <c r="Y630" s="2" t="e">
        <f t="shared" si="147"/>
        <v>#REF!</v>
      </c>
      <c r="Z630" s="20" t="e">
        <f t="shared" si="148"/>
        <v>#REF!</v>
      </c>
      <c r="AA630" s="2" t="e">
        <f t="shared" si="149"/>
        <v>#REF!</v>
      </c>
      <c r="AB630" s="20" t="str">
        <f t="shared" si="136"/>
        <v>Reedling</v>
      </c>
      <c r="AC630" s="2" t="e">
        <f t="array" ref="AC630">IF(K630="3_art",IF(AB630=_xludf.XLOOKUP(W630,#REF!,#REF!),"",_xludf.XLOOKUP(W630,#REF!,#REF!)),IF(K630="2_familj",IF(AB630=_xludf.XLOOKUP(W630,#REF!,#REF!),"",_xludf.XLOOKUP(W630,#REF!,#REF!)),""))</f>
        <v>#REF!</v>
      </c>
    </row>
    <row r="631" spans="1:29" ht="13.5" customHeight="1">
      <c r="A631" s="37"/>
      <c r="B631" s="37"/>
      <c r="C631" s="37"/>
      <c r="D631" s="48"/>
      <c r="E631" s="40" t="s">
        <v>2127</v>
      </c>
      <c r="F631" s="41" t="s">
        <v>2128</v>
      </c>
      <c r="G631" s="41" t="s">
        <v>2129</v>
      </c>
      <c r="H631" s="49"/>
      <c r="K631" s="29" t="e">
        <f t="shared" si="145"/>
        <v>#REF!</v>
      </c>
      <c r="L631" s="30">
        <v>1</v>
      </c>
      <c r="M631" s="19" t="e">
        <f t="shared" si="164"/>
        <v>#REF!</v>
      </c>
      <c r="N631" s="29">
        <v>23</v>
      </c>
      <c r="O631" s="19" t="e">
        <f t="shared" si="150"/>
        <v>#REF!</v>
      </c>
      <c r="P631" s="30">
        <v>46</v>
      </c>
      <c r="Q631" s="19" t="str">
        <f t="shared" si="165"/>
        <v>Panurus</v>
      </c>
      <c r="R631" s="19" t="e">
        <f t="shared" si="166"/>
        <v>#REF!</v>
      </c>
      <c r="S631" s="30">
        <v>174</v>
      </c>
      <c r="T631" s="19" t="str">
        <f t="shared" si="146"/>
        <v>Panurus biarmicus</v>
      </c>
      <c r="U631" s="29" t="s">
        <v>2127</v>
      </c>
      <c r="V631" s="19" t="e">
        <f t="array" aca="1" ref="V631" ca="1">_xludf.XLOOKUP(U631,#REF!,#REF!)</f>
        <v>#NAME?</v>
      </c>
      <c r="W631" s="29">
        <v>20988</v>
      </c>
      <c r="X631" s="3" t="str">
        <f t="shared" si="151"/>
        <v/>
      </c>
      <c r="Y631" s="2" t="e">
        <f t="shared" si="147"/>
        <v>#REF!</v>
      </c>
      <c r="Z631" s="2" t="e">
        <f t="shared" si="148"/>
        <v>#REF!</v>
      </c>
      <c r="AA631" s="2" t="e">
        <f t="shared" si="149"/>
        <v>#REF!</v>
      </c>
      <c r="AB631" s="20" t="str">
        <f t="shared" si="136"/>
        <v>Bearded Reedling</v>
      </c>
      <c r="AC631" s="2" t="e">
        <f t="array" ref="AC631">IF(K631="3_art",IF(AB631=_xludf.XLOOKUP(W631,#REF!,#REF!),"",_xludf.XLOOKUP(W631,#REF!,#REF!)),IF(K631="2_familj",IF(AB631=_xludf.XLOOKUP(W631,#REF!,#REF!),"",_xludf.XLOOKUP(W631,#REF!,#REF!)),""))</f>
        <v>#REF!</v>
      </c>
    </row>
    <row r="632" spans="1:29" ht="13.5" customHeight="1">
      <c r="A632" s="37"/>
      <c r="B632" s="38" t="s">
        <v>36</v>
      </c>
      <c r="C632" s="38" t="s">
        <v>37</v>
      </c>
      <c r="D632" s="51"/>
      <c r="E632" s="44" t="s">
        <v>2130</v>
      </c>
      <c r="F632" s="45" t="s">
        <v>2131</v>
      </c>
      <c r="G632" s="45" t="s">
        <v>2132</v>
      </c>
      <c r="H632" s="79"/>
      <c r="K632" s="29" t="e">
        <f t="shared" si="145"/>
        <v>#REF!</v>
      </c>
      <c r="L632" s="30">
        <v>1</v>
      </c>
      <c r="M632" s="19" t="e">
        <f t="shared" si="164"/>
        <v>#REF!</v>
      </c>
      <c r="N632" s="29">
        <v>23</v>
      </c>
      <c r="O632" s="19" t="e">
        <f t="shared" si="150"/>
        <v>#REF!</v>
      </c>
      <c r="P632" s="30">
        <v>46</v>
      </c>
      <c r="Q632" s="19" t="str">
        <f t="shared" si="165"/>
        <v>Panurus</v>
      </c>
      <c r="R632" s="19" t="e">
        <f t="shared" si="166"/>
        <v>#REF!</v>
      </c>
      <c r="S632" s="30">
        <v>174</v>
      </c>
      <c r="T632" s="19" t="str">
        <f t="shared" si="146"/>
        <v>Panurus biarmicus biarmicus</v>
      </c>
      <c r="U632" s="29" t="s">
        <v>2133</v>
      </c>
      <c r="V632" s="19" t="e">
        <f t="array" aca="1" ref="V632" ca="1">_xludf.XLOOKUP(U632,#REF!,#REF!)</f>
        <v>#NAME?</v>
      </c>
      <c r="W632" s="29">
        <v>20989</v>
      </c>
      <c r="X632" s="3" t="str">
        <f t="shared" si="151"/>
        <v/>
      </c>
      <c r="Y632" s="2" t="e">
        <f t="shared" si="147"/>
        <v>#REF!</v>
      </c>
      <c r="Z632" s="2" t="e">
        <f t="shared" si="148"/>
        <v>#REF!</v>
      </c>
      <c r="AA632" s="2" t="e">
        <f t="shared" si="149"/>
        <v>#REF!</v>
      </c>
      <c r="AB632" s="20" t="str">
        <f t="shared" si="136"/>
        <v xml:space="preserve">   Western Bearded Parrotbill*</v>
      </c>
      <c r="AC632" s="2" t="e">
        <f t="array" ref="AC632">IF(K632="3_art",IF(AB632=_xludf.XLOOKUP(W632,#REF!,#REF!),"",_xludf.XLOOKUP(W632,#REF!,#REF!)),IF(K632="2_familj",IF(AB632=_xludf.XLOOKUP(W632,#REF!,#REF!),"",_xludf.XLOOKUP(W632,#REF!,#REF!)),""))</f>
        <v>#REF!</v>
      </c>
    </row>
    <row r="633" spans="1:29" ht="13.5" customHeight="1">
      <c r="A633" s="33"/>
      <c r="B633" s="33"/>
      <c r="C633" s="33"/>
      <c r="D633" s="34" t="s">
        <v>21</v>
      </c>
      <c r="E633" s="35" t="s">
        <v>2134</v>
      </c>
      <c r="F633" s="36" t="s">
        <v>2135</v>
      </c>
      <c r="G633" s="36" t="s">
        <v>2136</v>
      </c>
      <c r="H633" s="33"/>
      <c r="K633" s="29" t="e">
        <f t="shared" si="145"/>
        <v>#REF!</v>
      </c>
      <c r="L633" s="30">
        <v>1</v>
      </c>
      <c r="M633" s="19" t="e">
        <f t="shared" si="164"/>
        <v>#REF!</v>
      </c>
      <c r="N633" s="29">
        <v>23</v>
      </c>
      <c r="O633" s="19" t="e">
        <f t="shared" si="150"/>
        <v>#REF!</v>
      </c>
      <c r="P633" s="30">
        <v>47</v>
      </c>
      <c r="Q633" s="19" t="str">
        <f t="shared" si="165"/>
        <v>Panurus</v>
      </c>
      <c r="R633" s="19" t="e">
        <f t="shared" si="166"/>
        <v>#REF!</v>
      </c>
      <c r="S633" s="30">
        <v>174</v>
      </c>
      <c r="T633" s="19" t="str">
        <f t="shared" si="146"/>
        <v>Alaudidae</v>
      </c>
      <c r="U633" s="29" t="s">
        <v>2134</v>
      </c>
      <c r="V633" s="19" t="e">
        <f t="array" aca="1" ref="V633" ca="1">_xludf.XLOOKUP(U633,#REF!,#REF!)</f>
        <v>#NAME?</v>
      </c>
      <c r="W633" s="29">
        <v>20992</v>
      </c>
      <c r="X633" s="3" t="str">
        <f t="shared" si="151"/>
        <v/>
      </c>
      <c r="Y633" s="2" t="e">
        <f t="shared" si="147"/>
        <v>#REF!</v>
      </c>
      <c r="Z633" s="20" t="e">
        <f t="shared" si="148"/>
        <v>#REF!</v>
      </c>
      <c r="AA633" s="2" t="e">
        <f t="shared" si="149"/>
        <v>#REF!</v>
      </c>
      <c r="AB633" s="20" t="str">
        <f t="shared" si="136"/>
        <v>Larks</v>
      </c>
      <c r="AC633" s="2" t="e">
        <f t="array" ref="AC633">IF(K633="3_art",IF(AB633=_xludf.XLOOKUP(W633,#REF!,#REF!),"",_xludf.XLOOKUP(W633,#REF!,#REF!)),IF(K633="2_familj",IF(AB633=_xludf.XLOOKUP(W633,#REF!,#REF!),"",_xludf.XLOOKUP(W633,#REF!,#REF!)),""))</f>
        <v>#REF!</v>
      </c>
    </row>
    <row r="634" spans="1:29" ht="13.5" customHeight="1">
      <c r="A634" s="37"/>
      <c r="B634" s="37"/>
      <c r="C634" s="37"/>
      <c r="D634" s="48"/>
      <c r="E634" s="40" t="s">
        <v>2137</v>
      </c>
      <c r="F634" s="41" t="s">
        <v>2138</v>
      </c>
      <c r="G634" s="41" t="s">
        <v>2139</v>
      </c>
      <c r="H634" s="49"/>
      <c r="K634" s="29" t="e">
        <f t="shared" si="145"/>
        <v>#REF!</v>
      </c>
      <c r="L634" s="30">
        <v>1</v>
      </c>
      <c r="M634" s="19" t="e">
        <f t="shared" si="164"/>
        <v>#REF!</v>
      </c>
      <c r="N634" s="29">
        <v>23</v>
      </c>
      <c r="O634" s="19" t="e">
        <f t="shared" si="150"/>
        <v>#REF!</v>
      </c>
      <c r="P634" s="30">
        <v>47</v>
      </c>
      <c r="Q634" s="19" t="str">
        <f t="shared" si="165"/>
        <v>Lullula</v>
      </c>
      <c r="R634" s="19" t="e">
        <f t="shared" si="166"/>
        <v>#REF!</v>
      </c>
      <c r="S634" s="30">
        <v>175</v>
      </c>
      <c r="T634" s="19" t="str">
        <f t="shared" si="146"/>
        <v>Lullula arborea</v>
      </c>
      <c r="U634" s="29" t="s">
        <v>2137</v>
      </c>
      <c r="V634" s="19" t="e">
        <f t="array" aca="1" ref="V634" ca="1">_xludf.XLOOKUP(U634,#REF!,#REF!)</f>
        <v>#NAME?</v>
      </c>
      <c r="W634" s="29">
        <v>21246</v>
      </c>
      <c r="X634" s="3" t="str">
        <f t="shared" si="151"/>
        <v/>
      </c>
      <c r="Y634" s="2" t="e">
        <f t="shared" si="147"/>
        <v>#REF!</v>
      </c>
      <c r="Z634" s="2" t="e">
        <f t="shared" si="148"/>
        <v>#REF!</v>
      </c>
      <c r="AA634" s="2" t="e">
        <f t="shared" si="149"/>
        <v>#REF!</v>
      </c>
      <c r="AB634" s="20" t="str">
        <f t="shared" si="136"/>
        <v>Woodlark</v>
      </c>
      <c r="AC634" s="2" t="e">
        <f t="array" ref="AC634">IF(K634="3_art",IF(AB634=_xludf.XLOOKUP(W634,#REF!,#REF!),"",_xludf.XLOOKUP(W634,#REF!,#REF!)),IF(K634="2_familj",IF(AB634=_xludf.XLOOKUP(W634,#REF!,#REF!),"",_xludf.XLOOKUP(W634,#REF!,#REF!)),""))</f>
        <v>#REF!</v>
      </c>
    </row>
    <row r="635" spans="1:29" ht="13.5" customHeight="1">
      <c r="A635" s="37"/>
      <c r="B635" s="38" t="s">
        <v>36</v>
      </c>
      <c r="C635" s="38" t="s">
        <v>37</v>
      </c>
      <c r="D635" s="51"/>
      <c r="E635" s="44" t="s">
        <v>2140</v>
      </c>
      <c r="F635" s="45" t="s">
        <v>2141</v>
      </c>
      <c r="G635" s="45" t="s">
        <v>2142</v>
      </c>
      <c r="H635" s="49"/>
      <c r="K635" s="29" t="e">
        <f t="shared" si="145"/>
        <v>#REF!</v>
      </c>
      <c r="L635" s="30">
        <v>1</v>
      </c>
      <c r="M635" s="19" t="e">
        <f t="shared" si="164"/>
        <v>#REF!</v>
      </c>
      <c r="N635" s="29">
        <v>23</v>
      </c>
      <c r="O635" s="19" t="e">
        <f t="shared" si="150"/>
        <v>#REF!</v>
      </c>
      <c r="P635" s="30">
        <v>47</v>
      </c>
      <c r="Q635" s="19" t="str">
        <f t="shared" si="165"/>
        <v>Lullula</v>
      </c>
      <c r="R635" s="19" t="e">
        <f t="shared" si="166"/>
        <v>#REF!</v>
      </c>
      <c r="S635" s="30">
        <v>175</v>
      </c>
      <c r="T635" s="19" t="str">
        <f t="shared" si="146"/>
        <v>Lullula arborea arborea</v>
      </c>
      <c r="U635" s="29" t="s">
        <v>2143</v>
      </c>
      <c r="V635" s="19" t="e">
        <f t="array" aca="1" ref="V635" ca="1">_xludf.XLOOKUP(U635,#REF!,#REF!)</f>
        <v>#NAME?</v>
      </c>
      <c r="W635" s="29">
        <v>21247</v>
      </c>
      <c r="X635" s="3" t="str">
        <f t="shared" si="151"/>
        <v/>
      </c>
      <c r="Y635" s="2" t="e">
        <f t="shared" si="147"/>
        <v>#REF!</v>
      </c>
      <c r="Z635" s="2" t="e">
        <f t="shared" si="148"/>
        <v>#REF!</v>
      </c>
      <c r="AA635" s="2" t="e">
        <f t="shared" si="149"/>
        <v>#REF!</v>
      </c>
      <c r="AB635" s="20" t="str">
        <f t="shared" si="136"/>
        <v xml:space="preserve">   Northern Wood Lark*</v>
      </c>
      <c r="AC635" s="2" t="e">
        <f t="array" ref="AC635">IF(K635="3_art",IF(AB635=_xludf.XLOOKUP(W635,#REF!,#REF!),"",_xludf.XLOOKUP(W635,#REF!,#REF!)),IF(K635="2_familj",IF(AB635=_xludf.XLOOKUP(W635,#REF!,#REF!),"",_xludf.XLOOKUP(W635,#REF!,#REF!)),""))</f>
        <v>#REF!</v>
      </c>
    </row>
    <row r="636" spans="1:29" ht="13.5" customHeight="1">
      <c r="A636" s="38" t="s">
        <v>84</v>
      </c>
      <c r="B636" s="38" t="s">
        <v>36</v>
      </c>
      <c r="C636" s="38" t="s">
        <v>31</v>
      </c>
      <c r="D636" s="66" t="s">
        <v>446</v>
      </c>
      <c r="E636" s="68" t="s">
        <v>2144</v>
      </c>
      <c r="F636" s="41" t="s">
        <v>2145</v>
      </c>
      <c r="G636" s="41" t="s">
        <v>2146</v>
      </c>
      <c r="H636" s="49"/>
      <c r="K636" s="29" t="e">
        <f t="shared" si="145"/>
        <v>#REF!</v>
      </c>
      <c r="L636" s="30">
        <v>1</v>
      </c>
      <c r="M636" s="19" t="e">
        <f t="shared" si="164"/>
        <v>#REF!</v>
      </c>
      <c r="N636" s="29">
        <v>23</v>
      </c>
      <c r="O636" s="19" t="e">
        <f t="shared" si="150"/>
        <v>#REF!</v>
      </c>
      <c r="P636" s="30">
        <v>47</v>
      </c>
      <c r="Q636" s="19" t="str">
        <f t="shared" si="165"/>
        <v>Alauda</v>
      </c>
      <c r="R636" s="19" t="e">
        <f t="shared" si="166"/>
        <v>#REF!</v>
      </c>
      <c r="S636" s="30">
        <v>176</v>
      </c>
      <c r="T636" s="19" t="str">
        <f t="shared" si="146"/>
        <v>Alauda leucoptera</v>
      </c>
      <c r="U636" s="29" t="s">
        <v>2144</v>
      </c>
      <c r="V636" s="19" t="e">
        <f t="array" aca="1" ref="V636" ca="1">_xludf.XLOOKUP(U636,#REF!,#REF!)</f>
        <v>#NAME?</v>
      </c>
      <c r="W636" s="29">
        <v>21271</v>
      </c>
      <c r="X636" s="3" t="str">
        <f t="shared" si="151"/>
        <v/>
      </c>
      <c r="Y636" s="2" t="e">
        <f t="shared" si="147"/>
        <v>#REF!</v>
      </c>
      <c r="Z636" s="2" t="e">
        <f t="shared" si="148"/>
        <v>#REF!</v>
      </c>
      <c r="AA636" s="2" t="e">
        <f t="shared" si="149"/>
        <v>#REF!</v>
      </c>
      <c r="AB636" s="20" t="str">
        <f t="shared" si="136"/>
        <v>White-winged Lark</v>
      </c>
      <c r="AC636" s="2" t="e">
        <f t="array" ref="AC636">IF(K636="3_art",IF(AB636=_xludf.XLOOKUP(W636,#REF!,#REF!),"",_xludf.XLOOKUP(W636,#REF!,#REF!)),IF(K636="2_familj",IF(AB636=_xludf.XLOOKUP(W636,#REF!,#REF!),"",_xludf.XLOOKUP(W636,#REF!,#REF!)),""))</f>
        <v>#REF!</v>
      </c>
    </row>
    <row r="637" spans="1:29" ht="13.5" customHeight="1">
      <c r="A637" s="37"/>
      <c r="B637" s="37"/>
      <c r="C637" s="37"/>
      <c r="D637" s="48"/>
      <c r="E637" s="68" t="s">
        <v>2147</v>
      </c>
      <c r="F637" s="41" t="s">
        <v>2148</v>
      </c>
      <c r="G637" s="41" t="s">
        <v>2149</v>
      </c>
      <c r="H637" s="49"/>
      <c r="K637" s="29" t="e">
        <f t="shared" si="145"/>
        <v>#REF!</v>
      </c>
      <c r="L637" s="30">
        <v>1</v>
      </c>
      <c r="M637" s="19" t="e">
        <f t="shared" si="164"/>
        <v>#REF!</v>
      </c>
      <c r="N637" s="29">
        <v>23</v>
      </c>
      <c r="O637" s="19" t="e">
        <f t="shared" si="150"/>
        <v>#REF!</v>
      </c>
      <c r="P637" s="30">
        <v>47</v>
      </c>
      <c r="Q637" s="19" t="str">
        <f t="shared" si="165"/>
        <v>Alauda</v>
      </c>
      <c r="R637" s="19" t="e">
        <f t="shared" si="166"/>
        <v>#REF!</v>
      </c>
      <c r="S637" s="30">
        <v>176</v>
      </c>
      <c r="T637" s="19" t="str">
        <f t="shared" si="146"/>
        <v>Alauda arvensis</v>
      </c>
      <c r="U637" s="29" t="s">
        <v>2147</v>
      </c>
      <c r="V637" s="19" t="e">
        <f t="array" aca="1" ref="V637" ca="1">_xludf.XLOOKUP(U637,#REF!,#REF!)</f>
        <v>#NAME?</v>
      </c>
      <c r="W637" s="29">
        <v>21283</v>
      </c>
      <c r="X637" s="3" t="str">
        <f t="shared" si="151"/>
        <v/>
      </c>
      <c r="Y637" s="2" t="e">
        <f t="shared" si="147"/>
        <v>#REF!</v>
      </c>
      <c r="Z637" s="2" t="e">
        <f t="shared" si="148"/>
        <v>#REF!</v>
      </c>
      <c r="AA637" s="2" t="e">
        <f t="shared" si="149"/>
        <v>#REF!</v>
      </c>
      <c r="AB637" s="20" t="str">
        <f t="shared" si="136"/>
        <v>Eurasian Skylark</v>
      </c>
      <c r="AC637" s="2" t="e">
        <f t="array" ref="AC637">IF(K637="3_art",IF(AB637=_xludf.XLOOKUP(W637,#REF!,#REF!),"",_xludf.XLOOKUP(W637,#REF!,#REF!)),IF(K637="2_familj",IF(AB637=_xludf.XLOOKUP(W637,#REF!,#REF!),"",_xludf.XLOOKUP(W637,#REF!,#REF!)),""))</f>
        <v>#REF!</v>
      </c>
    </row>
    <row r="638" spans="1:29" ht="13.5" customHeight="1">
      <c r="A638" s="37"/>
      <c r="B638" s="38" t="s">
        <v>36</v>
      </c>
      <c r="C638" s="38" t="s">
        <v>37</v>
      </c>
      <c r="D638" s="51"/>
      <c r="E638" s="65" t="s">
        <v>2150</v>
      </c>
      <c r="F638" s="45" t="s">
        <v>2151</v>
      </c>
      <c r="G638" s="63" t="s">
        <v>2152</v>
      </c>
      <c r="H638" s="49"/>
      <c r="K638" s="29" t="e">
        <f t="shared" si="145"/>
        <v>#REF!</v>
      </c>
      <c r="L638" s="30">
        <v>1</v>
      </c>
      <c r="M638" s="19" t="e">
        <f t="shared" si="164"/>
        <v>#REF!</v>
      </c>
      <c r="N638" s="29">
        <v>23</v>
      </c>
      <c r="O638" s="19" t="e">
        <f t="shared" si="150"/>
        <v>#REF!</v>
      </c>
      <c r="P638" s="30">
        <v>47</v>
      </c>
      <c r="Q638" s="19" t="str">
        <f t="shared" si="165"/>
        <v>Alauda</v>
      </c>
      <c r="R638" s="19" t="e">
        <f t="shared" si="166"/>
        <v>#REF!</v>
      </c>
      <c r="S638" s="30">
        <v>176</v>
      </c>
      <c r="T638" s="19" t="str">
        <f t="shared" si="146"/>
        <v>Alauda arvensis arvensis</v>
      </c>
      <c r="U638" s="29" t="s">
        <v>2153</v>
      </c>
      <c r="V638" s="19" t="e">
        <f t="array" aca="1" ref="V638" ca="1">_xludf.XLOOKUP(U638,#REF!,#REF!)</f>
        <v>#NAME?</v>
      </c>
      <c r="W638" s="29">
        <v>21284</v>
      </c>
      <c r="X638" s="3" t="str">
        <f t="shared" si="151"/>
        <v/>
      </c>
      <c r="Y638" s="2" t="e">
        <f t="shared" si="147"/>
        <v>#REF!</v>
      </c>
      <c r="Z638" s="2" t="e">
        <f t="shared" si="148"/>
        <v>#REF!</v>
      </c>
      <c r="AA638" s="2" t="e">
        <f t="shared" si="149"/>
        <v>#REF!</v>
      </c>
      <c r="AB638" s="20" t="str">
        <f t="shared" si="136"/>
        <v xml:space="preserve">   European Skylark*</v>
      </c>
      <c r="AC638" s="2" t="e">
        <f t="array" ref="AC638">IF(K638="3_art",IF(AB638=_xludf.XLOOKUP(W638,#REF!,#REF!),"",_xludf.XLOOKUP(W638,#REF!,#REF!)),IF(K638="2_familj",IF(AB638=_xludf.XLOOKUP(W638,#REF!,#REF!),"",_xludf.XLOOKUP(W638,#REF!,#REF!)),""))</f>
        <v>#REF!</v>
      </c>
    </row>
    <row r="639" spans="1:29" ht="13.5" customHeight="1">
      <c r="A639" s="37"/>
      <c r="B639" s="37"/>
      <c r="C639" s="37"/>
      <c r="D639" s="48"/>
      <c r="E639" s="40" t="s">
        <v>2154</v>
      </c>
      <c r="F639" s="41" t="s">
        <v>2155</v>
      </c>
      <c r="G639" s="41" t="s">
        <v>2156</v>
      </c>
      <c r="H639" s="50"/>
      <c r="K639" s="29" t="e">
        <f t="shared" si="145"/>
        <v>#REF!</v>
      </c>
      <c r="L639" s="30">
        <v>1</v>
      </c>
      <c r="M639" s="19" t="e">
        <f t="shared" si="164"/>
        <v>#REF!</v>
      </c>
      <c r="N639" s="29">
        <v>23</v>
      </c>
      <c r="O639" s="19" t="e">
        <f t="shared" si="150"/>
        <v>#REF!</v>
      </c>
      <c r="P639" s="30">
        <v>47</v>
      </c>
      <c r="Q639" s="19" t="str">
        <f t="shared" si="165"/>
        <v>Galerida</v>
      </c>
      <c r="R639" s="19" t="e">
        <f t="shared" si="166"/>
        <v>#REF!</v>
      </c>
      <c r="S639" s="30">
        <v>177</v>
      </c>
      <c r="T639" s="19" t="str">
        <f t="shared" si="146"/>
        <v>Galerida cristata</v>
      </c>
      <c r="U639" s="29" t="s">
        <v>2154</v>
      </c>
      <c r="V639" s="19" t="e">
        <f t="array" aca="1" ref="V639" ca="1">_xludf.XLOOKUP(U639,#REF!,#REF!)</f>
        <v>#NAME?</v>
      </c>
      <c r="W639" s="29">
        <v>21320</v>
      </c>
      <c r="X639" s="3" t="str">
        <f t="shared" si="151"/>
        <v/>
      </c>
      <c r="Y639" s="2" t="e">
        <f t="shared" si="147"/>
        <v>#REF!</v>
      </c>
      <c r="Z639" s="2" t="e">
        <f t="shared" si="148"/>
        <v>#REF!</v>
      </c>
      <c r="AA639" s="2" t="e">
        <f t="shared" si="149"/>
        <v>#REF!</v>
      </c>
      <c r="AB639" s="20" t="str">
        <f t="shared" si="136"/>
        <v>Crested Lark</v>
      </c>
      <c r="AC639" s="2" t="e">
        <f t="array" ref="AC639">IF(K639="3_art",IF(AB639=_xludf.XLOOKUP(W639,#REF!,#REF!),"",_xludf.XLOOKUP(W639,#REF!,#REF!)),IF(K639="2_familj",IF(AB639=_xludf.XLOOKUP(W639,#REF!,#REF!),"",_xludf.XLOOKUP(W639,#REF!,#REF!)),""))</f>
        <v>#REF!</v>
      </c>
    </row>
    <row r="640" spans="1:29" ht="13.5" customHeight="1">
      <c r="A640" s="37"/>
      <c r="B640" s="38" t="s">
        <v>36</v>
      </c>
      <c r="C640" s="38" t="s">
        <v>55</v>
      </c>
      <c r="D640" s="51"/>
      <c r="E640" s="44" t="s">
        <v>2157</v>
      </c>
      <c r="F640" s="45" t="s">
        <v>2158</v>
      </c>
      <c r="G640" s="45" t="s">
        <v>2159</v>
      </c>
      <c r="H640" s="60"/>
      <c r="K640" s="29" t="e">
        <f t="shared" si="145"/>
        <v>#REF!</v>
      </c>
      <c r="L640" s="30">
        <v>1</v>
      </c>
      <c r="M640" s="19" t="e">
        <f t="shared" si="164"/>
        <v>#REF!</v>
      </c>
      <c r="N640" s="29">
        <v>23</v>
      </c>
      <c r="O640" s="19" t="e">
        <f t="shared" si="150"/>
        <v>#REF!</v>
      </c>
      <c r="P640" s="30">
        <v>47</v>
      </c>
      <c r="Q640" s="19" t="str">
        <f t="shared" si="165"/>
        <v>Galerida</v>
      </c>
      <c r="R640" s="19" t="e">
        <f t="shared" si="166"/>
        <v>#REF!</v>
      </c>
      <c r="S640" s="30">
        <v>177</v>
      </c>
      <c r="T640" s="19" t="str">
        <f t="shared" si="146"/>
        <v>Galerida cristata cristata</v>
      </c>
      <c r="U640" s="29" t="s">
        <v>2160</v>
      </c>
      <c r="V640" s="19" t="e">
        <f t="array" aca="1" ref="V640" ca="1">_xludf.XLOOKUP(U640,#REF!,#REF!)</f>
        <v>#NAME?</v>
      </c>
      <c r="W640" s="29">
        <v>21322</v>
      </c>
      <c r="X640" s="3" t="str">
        <f t="shared" si="151"/>
        <v/>
      </c>
      <c r="Y640" s="2" t="e">
        <f t="shared" si="147"/>
        <v>#REF!</v>
      </c>
      <c r="Z640" s="2" t="e">
        <f t="shared" si="148"/>
        <v>#REF!</v>
      </c>
      <c r="AA640" s="2" t="e">
        <f t="shared" si="149"/>
        <v>#REF!</v>
      </c>
      <c r="AB640" s="20" t="str">
        <f t="shared" si="136"/>
        <v xml:space="preserve">   European Crested Lark*</v>
      </c>
      <c r="AC640" s="2" t="e">
        <f t="array" ref="AC640">IF(K640="3_art",IF(AB640=_xludf.XLOOKUP(W640,#REF!,#REF!),"",_xludf.XLOOKUP(W640,#REF!,#REF!)),IF(K640="2_familj",IF(AB640=_xludf.XLOOKUP(W640,#REF!,#REF!),"",_xludf.XLOOKUP(W640,#REF!,#REF!)),""))</f>
        <v>#REF!</v>
      </c>
    </row>
    <row r="641" spans="1:29" ht="13.5" customHeight="1">
      <c r="A641" s="37"/>
      <c r="B641" s="37"/>
      <c r="C641" s="37"/>
      <c r="D641" s="48"/>
      <c r="E641" s="40" t="s">
        <v>2161</v>
      </c>
      <c r="F641" s="41" t="s">
        <v>2162</v>
      </c>
      <c r="G641" s="49" t="s">
        <v>2163</v>
      </c>
      <c r="H641" s="50"/>
      <c r="K641" s="29" t="e">
        <f t="shared" si="145"/>
        <v>#REF!</v>
      </c>
      <c r="L641" s="30">
        <v>1</v>
      </c>
      <c r="M641" s="19" t="e">
        <f t="shared" si="164"/>
        <v>#REF!</v>
      </c>
      <c r="N641" s="29">
        <v>23</v>
      </c>
      <c r="O641" s="19" t="e">
        <f t="shared" si="150"/>
        <v>#REF!</v>
      </c>
      <c r="P641" s="30">
        <v>47</v>
      </c>
      <c r="Q641" s="19" t="str">
        <f t="shared" si="165"/>
        <v>Eremophila</v>
      </c>
      <c r="R641" s="19" t="e">
        <f t="shared" si="166"/>
        <v>#REF!</v>
      </c>
      <c r="S641" s="30">
        <v>178</v>
      </c>
      <c r="T641" s="19" t="str">
        <f t="shared" si="146"/>
        <v>Eremophila alpestris</v>
      </c>
      <c r="U641" s="29" t="s">
        <v>2161</v>
      </c>
      <c r="V641" s="19" t="e">
        <f t="array" aca="1" ref="V641" ca="1">_xludf.XLOOKUP(U641,#REF!,#REF!)</f>
        <v>#NAME?</v>
      </c>
      <c r="W641" s="29">
        <v>21358</v>
      </c>
      <c r="X641" s="3" t="str">
        <f t="shared" si="151"/>
        <v/>
      </c>
      <c r="Y641" s="2" t="e">
        <f t="shared" si="147"/>
        <v>#REF!</v>
      </c>
      <c r="Z641" s="2" t="e">
        <f t="shared" si="148"/>
        <v>#REF!</v>
      </c>
      <c r="AA641" s="2" t="e">
        <f t="shared" si="149"/>
        <v>#REF!</v>
      </c>
      <c r="AB641" s="2" t="str">
        <f t="shared" si="136"/>
        <v>Horned Lark</v>
      </c>
      <c r="AC641" s="2" t="e">
        <f t="array" ref="AC641">IF(K641="3_art",IF(AB641=_xludf.XLOOKUP(W641,#REF!,#REF!),"",_xludf.XLOOKUP(W641,#REF!,#REF!)),IF(K641="2_familj",IF(AB641=_xludf.XLOOKUP(W641,#REF!,#REF!),"",_xludf.XLOOKUP(W641,#REF!,#REF!)),""))</f>
        <v>#REF!</v>
      </c>
    </row>
    <row r="642" spans="1:29" ht="13.5" customHeight="1">
      <c r="A642" s="37"/>
      <c r="B642" s="38" t="s">
        <v>36</v>
      </c>
      <c r="C642" s="38" t="s">
        <v>37</v>
      </c>
      <c r="D642" s="51"/>
      <c r="E642" s="44" t="s">
        <v>2164</v>
      </c>
      <c r="F642" s="45" t="s">
        <v>2165</v>
      </c>
      <c r="G642" s="45" t="s">
        <v>2166</v>
      </c>
      <c r="H642" s="60"/>
      <c r="K642" s="29" t="e">
        <f t="shared" si="145"/>
        <v>#REF!</v>
      </c>
      <c r="L642" s="30">
        <v>1</v>
      </c>
      <c r="M642" s="19" t="e">
        <f t="shared" si="164"/>
        <v>#REF!</v>
      </c>
      <c r="N642" s="29">
        <v>23</v>
      </c>
      <c r="O642" s="19" t="e">
        <f t="shared" si="150"/>
        <v>#REF!</v>
      </c>
      <c r="P642" s="30">
        <v>47</v>
      </c>
      <c r="Q642" s="19" t="str">
        <f t="shared" si="165"/>
        <v>Eremophila</v>
      </c>
      <c r="R642" s="19" t="e">
        <f t="shared" si="166"/>
        <v>#REF!</v>
      </c>
      <c r="S642" s="30">
        <v>178</v>
      </c>
      <c r="T642" s="19" t="str">
        <f t="shared" si="146"/>
        <v>Eremophila alpestris flava</v>
      </c>
      <c r="U642" s="29" t="s">
        <v>2167</v>
      </c>
      <c r="V642" s="19" t="e">
        <f t="array" aca="1" ref="V642" ca="1">_xludf.XLOOKUP(U642,#REF!,#REF!)</f>
        <v>#NAME?</v>
      </c>
      <c r="W642" s="29">
        <v>21386</v>
      </c>
      <c r="X642" s="3" t="str">
        <f t="shared" si="151"/>
        <v/>
      </c>
      <c r="Y642" s="2" t="e">
        <f t="shared" si="147"/>
        <v>#REF!</v>
      </c>
      <c r="Z642" s="2" t="e">
        <f t="shared" si="148"/>
        <v>#REF!</v>
      </c>
      <c r="AA642" s="2" t="e">
        <f t="shared" si="149"/>
        <v>#REF!</v>
      </c>
      <c r="AB642" s="20" t="str">
        <f t="shared" si="136"/>
        <v xml:space="preserve">   Shore Lark*</v>
      </c>
      <c r="AC642" s="2" t="e">
        <f t="array" ref="AC642">IF(K642="3_art",IF(AB642=_xludf.XLOOKUP(W642,#REF!,#REF!),"",_xludf.XLOOKUP(W642,#REF!,#REF!)),IF(K642="2_familj",IF(AB642=_xludf.XLOOKUP(W642,#REF!,#REF!),"",_xludf.XLOOKUP(W642,#REF!,#REF!)),""))</f>
        <v>#REF!</v>
      </c>
    </row>
    <row r="643" spans="1:29" ht="13.5" customHeight="1">
      <c r="A643" s="37"/>
      <c r="B643" s="37" t="s">
        <v>36</v>
      </c>
      <c r="C643" s="37" t="s">
        <v>55</v>
      </c>
      <c r="D643" s="48"/>
      <c r="E643" s="40" t="s">
        <v>2168</v>
      </c>
      <c r="F643" s="41" t="s">
        <v>2169</v>
      </c>
      <c r="G643" s="41" t="s">
        <v>2170</v>
      </c>
      <c r="H643" s="41" t="s">
        <v>343</v>
      </c>
      <c r="K643" s="29" t="e">
        <f t="shared" si="145"/>
        <v>#REF!</v>
      </c>
      <c r="L643" s="30">
        <v>1</v>
      </c>
      <c r="M643" s="19" t="e">
        <f t="shared" si="164"/>
        <v>#REF!</v>
      </c>
      <c r="N643" s="29">
        <v>23</v>
      </c>
      <c r="O643" s="19" t="e">
        <f t="shared" si="150"/>
        <v>#REF!</v>
      </c>
      <c r="P643" s="30">
        <v>47</v>
      </c>
      <c r="Q643" s="19" t="str">
        <f t="shared" si="165"/>
        <v>Calandrella</v>
      </c>
      <c r="R643" s="19" t="e">
        <f t="shared" si="166"/>
        <v>#REF!</v>
      </c>
      <c r="S643" s="30">
        <v>179</v>
      </c>
      <c r="T643" s="19" t="str">
        <f t="shared" si="146"/>
        <v>Calandrella brachydactyla</v>
      </c>
      <c r="U643" s="29" t="s">
        <v>2168</v>
      </c>
      <c r="V643" s="19" t="e">
        <f t="array" aca="1" ref="V643" ca="1">_xludf.XLOOKUP(U643,#REF!,#REF!)</f>
        <v>#NAME?</v>
      </c>
      <c r="W643" s="29">
        <v>21408</v>
      </c>
      <c r="X643" s="3" t="str">
        <f t="shared" si="151"/>
        <v/>
      </c>
      <c r="Y643" s="2" t="e">
        <f t="shared" si="147"/>
        <v>#REF!</v>
      </c>
      <c r="Z643" s="2" t="e">
        <f t="shared" si="148"/>
        <v>#REF!</v>
      </c>
      <c r="AA643" s="2" t="e">
        <f t="shared" si="149"/>
        <v>#REF!</v>
      </c>
      <c r="AB643" s="20" t="str">
        <f t="shared" si="136"/>
        <v>Greater Short-toed Lark</v>
      </c>
      <c r="AC643" s="2" t="e">
        <f t="array" ref="AC643">IF(K643="3_art",IF(AB643=_xludf.XLOOKUP(W643,#REF!,#REF!),"",_xludf.XLOOKUP(W643,#REF!,#REF!)),IF(K643="2_familj",IF(AB643=_xludf.XLOOKUP(W643,#REF!,#REF!),"",_xludf.XLOOKUP(W643,#REF!,#REF!)),""))</f>
        <v>#REF!</v>
      </c>
    </row>
    <row r="644" spans="1:29" ht="13.5" customHeight="1">
      <c r="A644" s="38" t="s">
        <v>84</v>
      </c>
      <c r="B644" s="38" t="s">
        <v>36</v>
      </c>
      <c r="C644" s="38" t="s">
        <v>31</v>
      </c>
      <c r="D644" s="66" t="s">
        <v>271</v>
      </c>
      <c r="E644" s="68" t="s">
        <v>2171</v>
      </c>
      <c r="F644" s="41" t="s">
        <v>2172</v>
      </c>
      <c r="G644" s="41" t="s">
        <v>2173</v>
      </c>
      <c r="H644" s="50"/>
      <c r="K644" s="29" t="e">
        <f t="shared" si="145"/>
        <v>#REF!</v>
      </c>
      <c r="L644" s="30">
        <v>1</v>
      </c>
      <c r="M644" s="19" t="e">
        <f t="shared" si="164"/>
        <v>#REF!</v>
      </c>
      <c r="N644" s="29">
        <v>23</v>
      </c>
      <c r="O644" s="19" t="e">
        <f t="shared" si="150"/>
        <v>#REF!</v>
      </c>
      <c r="P644" s="30">
        <v>47</v>
      </c>
      <c r="Q644" s="19" t="str">
        <f t="shared" si="165"/>
        <v>Melanocorypha</v>
      </c>
      <c r="R644" s="19" t="e">
        <f t="shared" si="166"/>
        <v>#REF!</v>
      </c>
      <c r="S644" s="30">
        <v>180</v>
      </c>
      <c r="T644" s="19" t="str">
        <f t="shared" si="146"/>
        <v>Melanocorypha bimaculata</v>
      </c>
      <c r="U644" s="29" t="s">
        <v>2171</v>
      </c>
      <c r="V644" s="19" t="e">
        <f t="array" aca="1" ref="V644" ca="1">_xludf.XLOOKUP(U644,#REF!,#REF!)</f>
        <v>#NAME?</v>
      </c>
      <c r="W644" s="29">
        <v>21428</v>
      </c>
      <c r="X644" s="3" t="str">
        <f t="shared" si="151"/>
        <v/>
      </c>
      <c r="Y644" s="2" t="e">
        <f t="shared" si="147"/>
        <v>#REF!</v>
      </c>
      <c r="Z644" s="2" t="e">
        <f t="shared" si="148"/>
        <v>#REF!</v>
      </c>
      <c r="AA644" s="2" t="e">
        <f t="shared" si="149"/>
        <v>#REF!</v>
      </c>
      <c r="AB644" s="20" t="str">
        <f t="shared" si="136"/>
        <v>Bimaculated Lark</v>
      </c>
      <c r="AC644" s="2" t="e">
        <f t="array" ref="AC644">IF(K644="3_art",IF(AB644=_xludf.XLOOKUP(W644,#REF!,#REF!),"",_xludf.XLOOKUP(W644,#REF!,#REF!)),IF(K644="2_familj",IF(AB644=_xludf.XLOOKUP(W644,#REF!,#REF!),"",_xludf.XLOOKUP(W644,#REF!,#REF!)),""))</f>
        <v>#REF!</v>
      </c>
    </row>
    <row r="645" spans="1:29" ht="13.5" customHeight="1">
      <c r="A645" s="38" t="s">
        <v>84</v>
      </c>
      <c r="B645" s="38" t="s">
        <v>36</v>
      </c>
      <c r="C645" s="38" t="s">
        <v>31</v>
      </c>
      <c r="D645" s="66" t="s">
        <v>377</v>
      </c>
      <c r="E645" s="68" t="s">
        <v>2174</v>
      </c>
      <c r="F645" s="41" t="s">
        <v>2175</v>
      </c>
      <c r="G645" s="41" t="s">
        <v>2176</v>
      </c>
      <c r="H645" s="49"/>
      <c r="K645" s="29" t="e">
        <f t="shared" si="145"/>
        <v>#REF!</v>
      </c>
      <c r="L645" s="30">
        <v>1</v>
      </c>
      <c r="M645" s="19" t="e">
        <f>IF(K645="1_ordning",M646+1,M646)</f>
        <v>#REF!</v>
      </c>
      <c r="N645" s="29">
        <v>23</v>
      </c>
      <c r="O645" s="19" t="e">
        <f t="shared" si="150"/>
        <v>#REF!</v>
      </c>
      <c r="P645" s="30">
        <v>47</v>
      </c>
      <c r="Q645" s="19" t="str">
        <f>IF(LEN(E645)-LEN(SUBSTITUTE(E645," ",""))=1,LEFT(E645,FIND(" ",E645)-1),Q646)</f>
        <v>Melanocorypha</v>
      </c>
      <c r="R645" s="19" t="e">
        <f>IF(Q645&lt;&gt;Q646,R646+1,R646)</f>
        <v>#REF!</v>
      </c>
      <c r="S645" s="30">
        <v>180</v>
      </c>
      <c r="T645" s="19" t="str">
        <f t="shared" si="146"/>
        <v>Melanocorypha yeltoniensis</v>
      </c>
      <c r="U645" s="29" t="s">
        <v>2174</v>
      </c>
      <c r="V645" s="19" t="e">
        <f t="array" aca="1" ref="V645" ca="1">_xludf.XLOOKUP(U645,#REF!,#REF!)</f>
        <v>#NAME?</v>
      </c>
      <c r="W645" s="29">
        <v>21431</v>
      </c>
      <c r="X645" s="3" t="str">
        <f t="shared" si="151"/>
        <v/>
      </c>
      <c r="Y645" s="2" t="e">
        <f t="shared" si="147"/>
        <v>#REF!</v>
      </c>
      <c r="Z645" s="2" t="e">
        <f t="shared" si="148"/>
        <v>#REF!</v>
      </c>
      <c r="AA645" s="2" t="e">
        <f t="shared" si="149"/>
        <v>#REF!</v>
      </c>
      <c r="AB645" s="20" t="str">
        <f t="shared" si="136"/>
        <v>Black Lark</v>
      </c>
      <c r="AC645" s="2" t="e">
        <f t="array" ref="AC645">IF(K645="3_art",IF(AB645=_xludf.XLOOKUP(W645,#REF!,#REF!),"",_xludf.XLOOKUP(W645,#REF!,#REF!)),IF(K645="2_familj",IF(AB645=_xludf.XLOOKUP(W645,#REF!,#REF!),"",_xludf.XLOOKUP(W645,#REF!,#REF!)),""))</f>
        <v>#REF!</v>
      </c>
    </row>
    <row r="646" spans="1:29" ht="13.5" customHeight="1">
      <c r="A646" s="38" t="s">
        <v>84</v>
      </c>
      <c r="B646" s="38" t="s">
        <v>36</v>
      </c>
      <c r="C646" s="38" t="s">
        <v>31</v>
      </c>
      <c r="D646" s="66" t="s">
        <v>638</v>
      </c>
      <c r="E646" s="68" t="s">
        <v>2177</v>
      </c>
      <c r="F646" s="41" t="s">
        <v>2178</v>
      </c>
      <c r="G646" s="41" t="s">
        <v>2179</v>
      </c>
      <c r="H646" s="41" t="s">
        <v>343</v>
      </c>
      <c r="K646" s="29" t="e">
        <f t="shared" si="145"/>
        <v>#REF!</v>
      </c>
      <c r="L646" s="30">
        <v>1</v>
      </c>
      <c r="M646" s="19" t="e">
        <f t="shared" ref="M646:M647" si="167">IF(K646="1_ordning",M644+1,M644)</f>
        <v>#REF!</v>
      </c>
      <c r="N646" s="29">
        <v>23</v>
      </c>
      <c r="O646" s="19" t="e">
        <f t="shared" si="150"/>
        <v>#REF!</v>
      </c>
      <c r="P646" s="30">
        <v>47</v>
      </c>
      <c r="Q646" s="19" t="str">
        <f t="shared" ref="Q646:Q647" si="168">IF(LEN(E646)-LEN(SUBSTITUTE(E646," ",""))=1,LEFT(E646,FIND(" ",E646)-1),Q644)</f>
        <v>Melanocorypha</v>
      </c>
      <c r="R646" s="19" t="e">
        <f t="shared" ref="R646:R647" si="169">IF(Q646&lt;&gt;Q644,R644+1,R644)</f>
        <v>#REF!</v>
      </c>
      <c r="S646" s="30">
        <v>180</v>
      </c>
      <c r="T646" s="19" t="str">
        <f t="shared" si="146"/>
        <v>Melanocorypha calandra</v>
      </c>
      <c r="U646" s="29" t="s">
        <v>2177</v>
      </c>
      <c r="V646" s="19" t="e">
        <f t="array" aca="1" ref="V646" ca="1">_xludf.XLOOKUP(U646,#REF!,#REF!)</f>
        <v>#NAME?</v>
      </c>
      <c r="W646" s="29">
        <v>21432</v>
      </c>
      <c r="X646" s="3" t="str">
        <f t="shared" si="151"/>
        <v/>
      </c>
      <c r="Y646" s="2" t="e">
        <f t="shared" si="147"/>
        <v>#REF!</v>
      </c>
      <c r="Z646" s="2" t="e">
        <f t="shared" si="148"/>
        <v>#REF!</v>
      </c>
      <c r="AA646" s="2" t="e">
        <f t="shared" si="149"/>
        <v>#REF!</v>
      </c>
      <c r="AB646" s="20" t="str">
        <f t="shared" si="136"/>
        <v>Calandra Lark</v>
      </c>
      <c r="AC646" s="2" t="e">
        <f t="array" ref="AC646">IF(K646="3_art",IF(AB646=_xludf.XLOOKUP(W646,#REF!,#REF!),"",_xludf.XLOOKUP(W646,#REF!,#REF!)),IF(K646="2_familj",IF(AB646=_xludf.XLOOKUP(W646,#REF!,#REF!),"",_xludf.XLOOKUP(W646,#REF!,#REF!)),""))</f>
        <v>#REF!</v>
      </c>
    </row>
    <row r="647" spans="1:29" ht="13.5" customHeight="1">
      <c r="A647" s="38" t="s">
        <v>84</v>
      </c>
      <c r="B647" s="37"/>
      <c r="C647" s="37"/>
      <c r="D647" s="48">
        <v>3</v>
      </c>
      <c r="E647" s="118" t="s">
        <v>2180</v>
      </c>
      <c r="F647" s="119" t="s">
        <v>2181</v>
      </c>
      <c r="G647" s="119" t="s">
        <v>2182</v>
      </c>
      <c r="H647" s="41"/>
      <c r="K647" s="29" t="e">
        <f t="shared" si="145"/>
        <v>#REF!</v>
      </c>
      <c r="L647" s="30">
        <v>1</v>
      </c>
      <c r="M647" s="19" t="e">
        <f t="shared" si="167"/>
        <v>#REF!</v>
      </c>
      <c r="N647" s="29">
        <v>23</v>
      </c>
      <c r="O647" s="19" t="e">
        <f t="shared" si="150"/>
        <v>#REF!</v>
      </c>
      <c r="P647" s="30">
        <v>47</v>
      </c>
      <c r="Q647" s="19" t="str">
        <f t="shared" si="168"/>
        <v>Alaudala</v>
      </c>
      <c r="R647" s="19" t="e">
        <f t="shared" si="169"/>
        <v>#REF!</v>
      </c>
      <c r="S647" s="30">
        <v>181</v>
      </c>
      <c r="T647" s="19" t="str">
        <f t="shared" si="146"/>
        <v>Alaudala heinei</v>
      </c>
      <c r="U647" s="29" t="s">
        <v>2180</v>
      </c>
      <c r="V647" s="19" t="e">
        <f t="array" aca="1" ref="V647" ca="1">_xludf.XLOOKUP(U647,#REF!,#REF!)</f>
        <v>#NAME?</v>
      </c>
      <c r="W647" s="29">
        <v>21462</v>
      </c>
      <c r="X647" s="3" t="str">
        <f t="shared" si="151"/>
        <v/>
      </c>
      <c r="Y647" s="2" t="e">
        <f t="shared" si="147"/>
        <v>#REF!</v>
      </c>
      <c r="Z647" s="2" t="e">
        <f t="shared" si="148"/>
        <v>#REF!</v>
      </c>
      <c r="AA647" s="2" t="e">
        <f t="shared" si="149"/>
        <v>#REF!</v>
      </c>
      <c r="AB647" s="20" t="str">
        <f t="shared" si="136"/>
        <v>Turkestan Short-toed Lark</v>
      </c>
      <c r="AC647" s="2" t="e">
        <f t="array" ref="AC647">IF(K647="3_art",IF(AB647=_xludf.XLOOKUP(W647,#REF!,#REF!),"",_xludf.XLOOKUP(W647,#REF!,#REF!)),IF(K647="2_familj",IF(AB647=_xludf.XLOOKUP(W647,#REF!,#REF!),"",_xludf.XLOOKUP(W647,#REF!,#REF!)),""))</f>
        <v>#REF!</v>
      </c>
    </row>
    <row r="648" spans="1:29" ht="13.5" customHeight="1">
      <c r="A648" s="37"/>
      <c r="B648" s="38" t="s">
        <v>36</v>
      </c>
      <c r="C648" s="38" t="s">
        <v>31</v>
      </c>
      <c r="D648" s="51">
        <v>1</v>
      </c>
      <c r="E648" s="65" t="s">
        <v>2183</v>
      </c>
      <c r="F648" s="45" t="s">
        <v>2184</v>
      </c>
      <c r="G648" s="45" t="s">
        <v>2185</v>
      </c>
      <c r="H648" s="88"/>
      <c r="K648" s="29" t="e">
        <f t="shared" si="145"/>
        <v>#REF!</v>
      </c>
      <c r="L648" s="30">
        <v>1</v>
      </c>
      <c r="M648" s="19" t="e">
        <f t="shared" ref="M648:M651" si="170">IF(K648="1_ordning",M647+1,M647)</f>
        <v>#REF!</v>
      </c>
      <c r="N648" s="29">
        <v>23</v>
      </c>
      <c r="O648" s="19" t="e">
        <f t="shared" si="150"/>
        <v>#REF!</v>
      </c>
      <c r="P648" s="30">
        <v>47</v>
      </c>
      <c r="Q648" s="19" t="str">
        <f t="shared" ref="Q648:Q651" si="171">IF(LEN(E648)-LEN(SUBSTITUTE(E648," ",""))=1,LEFT(E648,FIND(" ",E648)-1),Q647)</f>
        <v>Alaudala</v>
      </c>
      <c r="R648" s="19" t="e">
        <f t="shared" ref="R648:R651" si="172">IF(Q648&lt;&gt;Q647,R647+1,R647)</f>
        <v>#REF!</v>
      </c>
      <c r="S648" s="30">
        <v>181</v>
      </c>
      <c r="T648" s="19" t="str">
        <f t="shared" si="146"/>
        <v>Alaudala heinei heinei</v>
      </c>
      <c r="U648" s="29" t="s">
        <v>2186</v>
      </c>
      <c r="V648" s="19" t="e">
        <f t="array" aca="1" ref="V648" ca="1">_xludf.XLOOKUP(U648,#REF!,#REF!)</f>
        <v>#NAME?</v>
      </c>
      <c r="W648" s="29">
        <v>21463</v>
      </c>
      <c r="X648" s="3" t="str">
        <f t="shared" si="151"/>
        <v/>
      </c>
      <c r="Y648" s="2" t="e">
        <f t="shared" si="147"/>
        <v>#REF!</v>
      </c>
      <c r="Z648" s="2" t="e">
        <f t="shared" si="148"/>
        <v>#REF!</v>
      </c>
      <c r="AA648" s="2" t="e">
        <f t="shared" si="149"/>
        <v>#REF!</v>
      </c>
      <c r="AB648" s="20" t="str">
        <f t="shared" si="136"/>
        <v xml:space="preserve">   Steppe Short-toed Lark*</v>
      </c>
      <c r="AC648" s="2" t="e">
        <f t="array" ref="AC648">IF(K648="3_art",IF(AB648=_xludf.XLOOKUP(W648,#REF!,#REF!),"",_xludf.XLOOKUP(W648,#REF!,#REF!)),IF(K648="2_familj",IF(AB648=_xludf.XLOOKUP(W648,#REF!,#REF!),"",_xludf.XLOOKUP(W648,#REF!,#REF!)),""))</f>
        <v>#REF!</v>
      </c>
    </row>
    <row r="649" spans="1:29" ht="13.5" customHeight="1">
      <c r="A649" s="33"/>
      <c r="B649" s="33"/>
      <c r="C649" s="33"/>
      <c r="D649" s="34" t="s">
        <v>21</v>
      </c>
      <c r="E649" s="35" t="s">
        <v>2187</v>
      </c>
      <c r="F649" s="36" t="s">
        <v>2188</v>
      </c>
      <c r="G649" s="36" t="s">
        <v>2189</v>
      </c>
      <c r="H649" s="33"/>
      <c r="K649" s="29" t="e">
        <f t="shared" si="145"/>
        <v>#REF!</v>
      </c>
      <c r="L649" s="30">
        <v>1</v>
      </c>
      <c r="M649" s="19" t="e">
        <f t="shared" si="170"/>
        <v>#REF!</v>
      </c>
      <c r="N649" s="29">
        <v>23</v>
      </c>
      <c r="O649" s="19" t="e">
        <f t="shared" si="150"/>
        <v>#REF!</v>
      </c>
      <c r="P649" s="30">
        <v>48</v>
      </c>
      <c r="Q649" s="19" t="str">
        <f t="shared" si="171"/>
        <v>Alaudala</v>
      </c>
      <c r="R649" s="19" t="e">
        <f t="shared" si="172"/>
        <v>#REF!</v>
      </c>
      <c r="S649" s="30">
        <v>181</v>
      </c>
      <c r="T649" s="19" t="str">
        <f t="shared" si="146"/>
        <v>Cisticolidae</v>
      </c>
      <c r="U649" s="29" t="s">
        <v>2187</v>
      </c>
      <c r="V649" s="19" t="e">
        <f t="array" aca="1" ref="V649" ca="1">_xludf.XLOOKUP(U649,#REF!,#REF!)</f>
        <v>#NAME?</v>
      </c>
      <c r="W649" s="29">
        <v>21541</v>
      </c>
      <c r="X649" s="3" t="str">
        <f t="shared" si="151"/>
        <v/>
      </c>
      <c r="Y649" s="2" t="e">
        <f t="shared" si="147"/>
        <v>#REF!</v>
      </c>
      <c r="Z649" s="20" t="e">
        <f t="shared" si="148"/>
        <v>#REF!</v>
      </c>
      <c r="AA649" s="2" t="e">
        <f t="shared" si="149"/>
        <v>#REF!</v>
      </c>
      <c r="AB649" s="20" t="str">
        <f t="shared" si="136"/>
        <v>Cisticolas and Allies</v>
      </c>
      <c r="AC649" s="2" t="e">
        <f t="array" ref="AC649">IF(K649="3_art",IF(AB649=_xludf.XLOOKUP(W649,#REF!,#REF!),"",_xludf.XLOOKUP(W649,#REF!,#REF!)),IF(K649="2_familj",IF(AB649=_xludf.XLOOKUP(W649,#REF!,#REF!),"",_xludf.XLOOKUP(W649,#REF!,#REF!)),""))</f>
        <v>#REF!</v>
      </c>
    </row>
    <row r="650" spans="1:29" ht="13.5" customHeight="1">
      <c r="A650" s="38" t="s">
        <v>84</v>
      </c>
      <c r="B650" s="38" t="s">
        <v>36</v>
      </c>
      <c r="C650" s="38" t="s">
        <v>31</v>
      </c>
      <c r="D650" s="66" t="s">
        <v>377</v>
      </c>
      <c r="E650" s="40" t="s">
        <v>2190</v>
      </c>
      <c r="F650" s="41" t="s">
        <v>2191</v>
      </c>
      <c r="G650" s="41" t="s">
        <v>2192</v>
      </c>
      <c r="H650" s="41" t="s">
        <v>343</v>
      </c>
      <c r="K650" s="29" t="e">
        <f t="shared" si="145"/>
        <v>#REF!</v>
      </c>
      <c r="L650" s="30">
        <v>1</v>
      </c>
      <c r="M650" s="19" t="e">
        <f t="shared" si="170"/>
        <v>#REF!</v>
      </c>
      <c r="N650" s="29">
        <v>23</v>
      </c>
      <c r="O650" s="19" t="e">
        <f t="shared" si="150"/>
        <v>#REF!</v>
      </c>
      <c r="P650" s="30">
        <v>48</v>
      </c>
      <c r="Q650" s="19" t="str">
        <f t="shared" si="171"/>
        <v>Cisticola</v>
      </c>
      <c r="R650" s="19" t="e">
        <f t="shared" si="172"/>
        <v>#REF!</v>
      </c>
      <c r="S650" s="30">
        <v>182</v>
      </c>
      <c r="T650" s="19" t="str">
        <f t="shared" si="146"/>
        <v>Cisticola juncidis</v>
      </c>
      <c r="U650" s="29" t="s">
        <v>2190</v>
      </c>
      <c r="V650" s="19" t="e">
        <f t="array" aca="1" ref="V650" ca="1">_xludf.XLOOKUP(U650,#REF!,#REF!)</f>
        <v>#NAME?</v>
      </c>
      <c r="W650" s="29">
        <v>22130</v>
      </c>
      <c r="X650" s="3" t="str">
        <f t="shared" si="151"/>
        <v/>
      </c>
      <c r="Y650" s="2" t="e">
        <f t="shared" si="147"/>
        <v>#REF!</v>
      </c>
      <c r="Z650" s="2" t="e">
        <f t="shared" si="148"/>
        <v>#REF!</v>
      </c>
      <c r="AA650" s="2" t="e">
        <f t="shared" si="149"/>
        <v>#REF!</v>
      </c>
      <c r="AB650" s="20" t="str">
        <f t="shared" si="136"/>
        <v>Zitting Cisticola</v>
      </c>
      <c r="AC650" s="2" t="e">
        <f t="array" ref="AC650">IF(K650="3_art",IF(AB650=_xludf.XLOOKUP(W650,#REF!,#REF!),"",_xludf.XLOOKUP(W650,#REF!,#REF!)),IF(K650="2_familj",IF(AB650=_xludf.XLOOKUP(W650,#REF!,#REF!),"",_xludf.XLOOKUP(W650,#REF!,#REF!)),""))</f>
        <v>#REF!</v>
      </c>
    </row>
    <row r="651" spans="1:29" ht="13.5" customHeight="1">
      <c r="A651" s="33"/>
      <c r="B651" s="33"/>
      <c r="C651" s="33"/>
      <c r="D651" s="34" t="s">
        <v>21</v>
      </c>
      <c r="E651" s="35" t="s">
        <v>2193</v>
      </c>
      <c r="F651" s="36" t="s">
        <v>2194</v>
      </c>
      <c r="G651" s="36" t="s">
        <v>2195</v>
      </c>
      <c r="H651" s="33"/>
      <c r="K651" s="29" t="e">
        <f t="shared" si="145"/>
        <v>#REF!</v>
      </c>
      <c r="L651" s="30">
        <v>1</v>
      </c>
      <c r="M651" s="19" t="e">
        <f t="shared" si="170"/>
        <v>#REF!</v>
      </c>
      <c r="N651" s="29">
        <v>23</v>
      </c>
      <c r="O651" s="19" t="e">
        <f t="shared" si="150"/>
        <v>#REF!</v>
      </c>
      <c r="P651" s="30">
        <v>49</v>
      </c>
      <c r="Q651" s="19" t="str">
        <f t="shared" si="171"/>
        <v>Cisticola</v>
      </c>
      <c r="R651" s="19" t="e">
        <f t="shared" si="172"/>
        <v>#REF!</v>
      </c>
      <c r="S651" s="30">
        <v>182</v>
      </c>
      <c r="T651" s="19" t="str">
        <f t="shared" si="146"/>
        <v>Acrocephalidae</v>
      </c>
      <c r="U651" s="29" t="s">
        <v>2193</v>
      </c>
      <c r="V651" s="19" t="e">
        <f t="array" aca="1" ref="V651" ca="1">_xludf.XLOOKUP(U651,#REF!,#REF!)</f>
        <v>#NAME?</v>
      </c>
      <c r="W651" s="29">
        <v>22204</v>
      </c>
      <c r="X651" s="3" t="str">
        <f t="shared" si="151"/>
        <v/>
      </c>
      <c r="Y651" s="2" t="e">
        <f t="shared" si="147"/>
        <v>#REF!</v>
      </c>
      <c r="Z651" s="20" t="e">
        <f t="shared" si="148"/>
        <v>#REF!</v>
      </c>
      <c r="AA651" s="2" t="e">
        <f t="shared" si="149"/>
        <v>#REF!</v>
      </c>
      <c r="AB651" s="20" t="str">
        <f t="shared" si="136"/>
        <v>Reed Warblers and Allies</v>
      </c>
      <c r="AC651" s="2" t="e">
        <f t="array" ref="AC651">IF(K651="3_art",IF(AB651=_xludf.XLOOKUP(W651,#REF!,#REF!),"",_xludf.XLOOKUP(W651,#REF!,#REF!)),IF(K651="2_familj",IF(AB651=_xludf.XLOOKUP(W651,#REF!,#REF!),"",_xludf.XLOOKUP(W651,#REF!,#REF!)),""))</f>
        <v>#REF!</v>
      </c>
    </row>
    <row r="652" spans="1:29" ht="13.5" customHeight="1">
      <c r="A652" s="37"/>
      <c r="B652" s="38" t="s">
        <v>36</v>
      </c>
      <c r="C652" s="38" t="s">
        <v>37</v>
      </c>
      <c r="D652" s="48"/>
      <c r="E652" s="68" t="s">
        <v>2196</v>
      </c>
      <c r="F652" s="41" t="s">
        <v>2197</v>
      </c>
      <c r="G652" s="41" t="s">
        <v>2198</v>
      </c>
      <c r="H652" s="49"/>
      <c r="K652" s="29" t="e">
        <f t="shared" si="145"/>
        <v>#REF!</v>
      </c>
      <c r="L652" s="30">
        <v>1</v>
      </c>
      <c r="M652" s="19" t="e">
        <f>IF(K652="1_ordning",M653+1,M653)</f>
        <v>#REF!</v>
      </c>
      <c r="N652" s="29">
        <v>23</v>
      </c>
      <c r="O652" s="19" t="e">
        <f t="shared" si="150"/>
        <v>#REF!</v>
      </c>
      <c r="P652" s="30">
        <v>49</v>
      </c>
      <c r="Q652" s="19" t="str">
        <f>IF(LEN(E652)-LEN(SUBSTITUTE(E652," ",""))=1,LEFT(E652,FIND(" ",E652)-1),Q653)</f>
        <v>Hippolais</v>
      </c>
      <c r="R652" s="19" t="e">
        <f>IF(Q652&lt;&gt;Q653,R653+1,R653)</f>
        <v>#REF!</v>
      </c>
      <c r="S652" s="30">
        <v>183</v>
      </c>
      <c r="T652" s="19" t="str">
        <f t="shared" si="146"/>
        <v>Hippolais icterina</v>
      </c>
      <c r="U652" s="29" t="s">
        <v>2196</v>
      </c>
      <c r="V652" s="19" t="e">
        <f t="array" aca="1" ref="V652" ca="1">_xludf.XLOOKUP(U652,#REF!,#REF!)</f>
        <v>#NAME?</v>
      </c>
      <c r="W652" s="29">
        <v>22219</v>
      </c>
      <c r="X652" s="3" t="str">
        <f t="shared" si="151"/>
        <v/>
      </c>
      <c r="Y652" s="2" t="e">
        <f t="shared" si="147"/>
        <v>#REF!</v>
      </c>
      <c r="Z652" s="2" t="e">
        <f t="shared" si="148"/>
        <v>#REF!</v>
      </c>
      <c r="AA652" s="2" t="e">
        <f t="shared" si="149"/>
        <v>#REF!</v>
      </c>
      <c r="AB652" s="20" t="str">
        <f t="shared" si="136"/>
        <v>Icterine Warbler</v>
      </c>
      <c r="AC652" s="2" t="e">
        <f t="array" ref="AC652">IF(K652="3_art",IF(AB652=_xludf.XLOOKUP(W652,#REF!,#REF!),"",_xludf.XLOOKUP(W652,#REF!,#REF!)),IF(K652="2_familj",IF(AB652=_xludf.XLOOKUP(W652,#REF!,#REF!),"",_xludf.XLOOKUP(W652,#REF!,#REF!)),""))</f>
        <v>#REF!</v>
      </c>
    </row>
    <row r="653" spans="1:29" ht="13.5" customHeight="1">
      <c r="A653" s="38" t="s">
        <v>84</v>
      </c>
      <c r="B653" s="38" t="s">
        <v>36</v>
      </c>
      <c r="C653" s="38" t="s">
        <v>31</v>
      </c>
      <c r="D653" s="66" t="s">
        <v>745</v>
      </c>
      <c r="E653" s="68" t="s">
        <v>2199</v>
      </c>
      <c r="F653" s="41" t="s">
        <v>2200</v>
      </c>
      <c r="G653" s="41" t="s">
        <v>2201</v>
      </c>
      <c r="H653" s="49"/>
      <c r="K653" s="29" t="e">
        <f t="shared" si="145"/>
        <v>#REF!</v>
      </c>
      <c r="L653" s="30">
        <v>1</v>
      </c>
      <c r="M653" s="19" t="e">
        <f t="shared" ref="M653:M654" si="173">IF(K653="1_ordning",M651+1,M651)</f>
        <v>#REF!</v>
      </c>
      <c r="N653" s="29">
        <v>23</v>
      </c>
      <c r="O653" s="19" t="e">
        <f t="shared" si="150"/>
        <v>#REF!</v>
      </c>
      <c r="P653" s="30">
        <v>49</v>
      </c>
      <c r="Q653" s="19" t="str">
        <f t="shared" ref="Q653:Q654" si="174">IF(LEN(E653)-LEN(SUBSTITUTE(E653," ",""))=1,LEFT(E653,FIND(" ",E653)-1),Q651)</f>
        <v>Hippolais</v>
      </c>
      <c r="R653" s="19" t="e">
        <f t="shared" ref="R653:R654" si="175">IF(Q653&lt;&gt;Q651,R651+1,R651)</f>
        <v>#REF!</v>
      </c>
      <c r="S653" s="30">
        <v>183</v>
      </c>
      <c r="T653" s="19" t="str">
        <f t="shared" si="146"/>
        <v>Hippolais polyglotta</v>
      </c>
      <c r="U653" s="29" t="s">
        <v>2199</v>
      </c>
      <c r="V653" s="19" t="e">
        <f t="array" aca="1" ref="V653" ca="1">_xludf.XLOOKUP(U653,#REF!,#REF!)</f>
        <v>#NAME?</v>
      </c>
      <c r="W653" s="29">
        <v>22220</v>
      </c>
      <c r="X653" s="3" t="str">
        <f t="shared" si="151"/>
        <v/>
      </c>
      <c r="Y653" s="2" t="e">
        <f t="shared" si="147"/>
        <v>#REF!</v>
      </c>
      <c r="Z653" s="2" t="e">
        <f t="shared" si="148"/>
        <v>#REF!</v>
      </c>
      <c r="AA653" s="2" t="e">
        <f t="shared" si="149"/>
        <v>#REF!</v>
      </c>
      <c r="AB653" s="20" t="str">
        <f t="shared" si="136"/>
        <v>Melodious Warbler</v>
      </c>
      <c r="AC653" s="2" t="e">
        <f t="array" ref="AC653">IF(K653="3_art",IF(AB653=_xludf.XLOOKUP(W653,#REF!,#REF!),"",_xludf.XLOOKUP(W653,#REF!,#REF!)),IF(K653="2_familj",IF(AB653=_xludf.XLOOKUP(W653,#REF!,#REF!),"",_xludf.XLOOKUP(W653,#REF!,#REF!)),""))</f>
        <v>#REF!</v>
      </c>
    </row>
    <row r="654" spans="1:29" ht="13.5" customHeight="1">
      <c r="A654" s="38" t="s">
        <v>84</v>
      </c>
      <c r="B654" s="38" t="s">
        <v>36</v>
      </c>
      <c r="C654" s="38" t="s">
        <v>31</v>
      </c>
      <c r="D654" s="62" t="s">
        <v>2202</v>
      </c>
      <c r="E654" s="68" t="s">
        <v>2203</v>
      </c>
      <c r="F654" s="41" t="s">
        <v>2204</v>
      </c>
      <c r="G654" s="41" t="s">
        <v>2205</v>
      </c>
      <c r="H654" s="49"/>
      <c r="K654" s="29" t="e">
        <f t="shared" si="145"/>
        <v>#REF!</v>
      </c>
      <c r="L654" s="30">
        <v>1</v>
      </c>
      <c r="M654" s="19" t="e">
        <f t="shared" si="173"/>
        <v>#REF!</v>
      </c>
      <c r="N654" s="29">
        <v>23</v>
      </c>
      <c r="O654" s="19" t="e">
        <f t="shared" si="150"/>
        <v>#REF!</v>
      </c>
      <c r="P654" s="30">
        <v>49</v>
      </c>
      <c r="Q654" s="19" t="str">
        <f t="shared" si="174"/>
        <v>Iduna</v>
      </c>
      <c r="R654" s="19" t="e">
        <f t="shared" si="175"/>
        <v>#REF!</v>
      </c>
      <c r="S654" s="30">
        <v>184</v>
      </c>
      <c r="T654" s="19" t="str">
        <f t="shared" si="146"/>
        <v>Iduna caligata</v>
      </c>
      <c r="U654" s="29" t="s">
        <v>2203</v>
      </c>
      <c r="V654" s="19" t="e">
        <f t="array" aca="1" ref="V654" ca="1">_xludf.XLOOKUP(U654,#REF!,#REF!)</f>
        <v>#NAME?</v>
      </c>
      <c r="W654" s="29">
        <v>22228</v>
      </c>
      <c r="X654" s="3" t="str">
        <f t="shared" si="151"/>
        <v/>
      </c>
      <c r="Y654" s="2" t="e">
        <f t="shared" si="147"/>
        <v>#REF!</v>
      </c>
      <c r="Z654" s="2" t="e">
        <f t="shared" si="148"/>
        <v>#REF!</v>
      </c>
      <c r="AA654" s="2" t="e">
        <f t="shared" si="149"/>
        <v>#REF!</v>
      </c>
      <c r="AB654" s="20" t="str">
        <f t="shared" si="136"/>
        <v>Booted Warbler</v>
      </c>
      <c r="AC654" s="2" t="e">
        <f t="array" ref="AC654">IF(K654="3_art",IF(AB654=_xludf.XLOOKUP(W654,#REF!,#REF!),"",_xludf.XLOOKUP(W654,#REF!,#REF!)),IF(K654="2_familj",IF(AB654=_xludf.XLOOKUP(W654,#REF!,#REF!),"",_xludf.XLOOKUP(W654,#REF!,#REF!)),""))</f>
        <v>#REF!</v>
      </c>
    </row>
    <row r="655" spans="1:29" ht="13.5" customHeight="1">
      <c r="A655" s="38" t="s">
        <v>84</v>
      </c>
      <c r="B655" s="38" t="s">
        <v>36</v>
      </c>
      <c r="C655" s="38" t="s">
        <v>31</v>
      </c>
      <c r="D655" s="66" t="s">
        <v>1112</v>
      </c>
      <c r="E655" s="68" t="s">
        <v>2206</v>
      </c>
      <c r="F655" s="41" t="s">
        <v>2207</v>
      </c>
      <c r="G655" s="41" t="s">
        <v>2208</v>
      </c>
      <c r="H655" s="49"/>
      <c r="K655" s="29" t="e">
        <f t="shared" si="145"/>
        <v>#REF!</v>
      </c>
      <c r="L655" s="30">
        <v>1</v>
      </c>
      <c r="M655" s="19" t="e">
        <f t="shared" ref="M655:M658" si="176">IF(K655="1_ordning",M654+1,M654)</f>
        <v>#REF!</v>
      </c>
      <c r="N655" s="29">
        <v>23</v>
      </c>
      <c r="O655" s="19" t="e">
        <f t="shared" si="150"/>
        <v>#REF!</v>
      </c>
      <c r="P655" s="30">
        <v>49</v>
      </c>
      <c r="Q655" s="19" t="str">
        <f t="shared" ref="Q655:Q658" si="177">IF(LEN(E655)-LEN(SUBSTITUTE(E655," ",""))=1,LEFT(E655,FIND(" ",E655)-1),Q654)</f>
        <v>Iduna</v>
      </c>
      <c r="R655" s="19" t="e">
        <f t="shared" ref="R655:R658" si="178">IF(Q655&lt;&gt;Q654,R654+1,R654)</f>
        <v>#REF!</v>
      </c>
      <c r="S655" s="30">
        <v>184</v>
      </c>
      <c r="T655" s="19" t="str">
        <f t="shared" si="146"/>
        <v>Iduna rama</v>
      </c>
      <c r="U655" s="29" t="s">
        <v>2206</v>
      </c>
      <c r="V655" s="19" t="e">
        <f t="array" aca="1" ref="V655" ca="1">_xludf.XLOOKUP(U655,#REF!,#REF!)</f>
        <v>#NAME?</v>
      </c>
      <c r="W655" s="29">
        <v>22229</v>
      </c>
      <c r="X655" s="3" t="str">
        <f t="shared" si="151"/>
        <v/>
      </c>
      <c r="Y655" s="2" t="e">
        <f t="shared" si="147"/>
        <v>#REF!</v>
      </c>
      <c r="Z655" s="2" t="e">
        <f t="shared" si="148"/>
        <v>#REF!</v>
      </c>
      <c r="AA655" s="2" t="e">
        <f t="shared" si="149"/>
        <v>#REF!</v>
      </c>
      <c r="AB655" s="20" t="str">
        <f t="shared" si="136"/>
        <v>Sykes’s Warbler</v>
      </c>
      <c r="AC655" s="2" t="e">
        <f t="array" ref="AC655">IF(K655="3_art",IF(AB655=_xludf.XLOOKUP(W655,#REF!,#REF!),"",_xludf.XLOOKUP(W655,#REF!,#REF!)),IF(K655="2_familj",IF(AB655=_xludf.XLOOKUP(W655,#REF!,#REF!),"",_xludf.XLOOKUP(W655,#REF!,#REF!)),""))</f>
        <v>#REF!</v>
      </c>
    </row>
    <row r="656" spans="1:29" ht="13.5" customHeight="1">
      <c r="A656" s="38" t="s">
        <v>84</v>
      </c>
      <c r="B656" s="37"/>
      <c r="C656" s="37"/>
      <c r="D656" s="48"/>
      <c r="E656" s="68" t="s">
        <v>2209</v>
      </c>
      <c r="F656" s="41" t="s">
        <v>2210</v>
      </c>
      <c r="G656" s="41" t="s">
        <v>2211</v>
      </c>
      <c r="H656" s="49"/>
      <c r="K656" s="29" t="e">
        <f t="shared" si="145"/>
        <v>#REF!</v>
      </c>
      <c r="L656" s="30">
        <v>1</v>
      </c>
      <c r="M656" s="19" t="e">
        <f t="shared" si="176"/>
        <v>#REF!</v>
      </c>
      <c r="N656" s="29">
        <v>23</v>
      </c>
      <c r="O656" s="19" t="e">
        <f t="shared" si="150"/>
        <v>#REF!</v>
      </c>
      <c r="P656" s="30">
        <v>49</v>
      </c>
      <c r="Q656" s="19" t="str">
        <f t="shared" si="177"/>
        <v>Iduna</v>
      </c>
      <c r="R656" s="19" t="e">
        <f t="shared" si="178"/>
        <v>#REF!</v>
      </c>
      <c r="S656" s="30">
        <v>184</v>
      </c>
      <c r="T656" s="19" t="str">
        <f t="shared" si="146"/>
        <v>Iduna pallida</v>
      </c>
      <c r="U656" s="29" t="s">
        <v>2209</v>
      </c>
      <c r="V656" s="19" t="e">
        <f t="array" aca="1" ref="V656" ca="1">_xludf.XLOOKUP(U656,#REF!,#REF!)</f>
        <v>#NAME?</v>
      </c>
      <c r="W656" s="29">
        <v>22230</v>
      </c>
      <c r="X656" s="3" t="str">
        <f t="shared" si="151"/>
        <v/>
      </c>
      <c r="Y656" s="2" t="e">
        <f t="shared" si="147"/>
        <v>#REF!</v>
      </c>
      <c r="Z656" s="2" t="e">
        <f t="shared" si="148"/>
        <v>#REF!</v>
      </c>
      <c r="AA656" s="2" t="e">
        <f t="shared" si="149"/>
        <v>#REF!</v>
      </c>
      <c r="AB656" s="20" t="str">
        <f t="shared" si="136"/>
        <v>Eastern Olivaceous Warbler</v>
      </c>
      <c r="AC656" s="2" t="e">
        <f t="array" ref="AC656">IF(K656="3_art",IF(AB656=_xludf.XLOOKUP(W656,#REF!,#REF!),"",_xludf.XLOOKUP(W656,#REF!,#REF!)),IF(K656="2_familj",IF(AB656=_xludf.XLOOKUP(W656,#REF!,#REF!),"",_xludf.XLOOKUP(W656,#REF!,#REF!)),""))</f>
        <v>#REF!</v>
      </c>
    </row>
    <row r="657" spans="1:29" ht="13.5" customHeight="1">
      <c r="A657" s="37"/>
      <c r="B657" s="38" t="s">
        <v>36</v>
      </c>
      <c r="C657" s="38" t="s">
        <v>31</v>
      </c>
      <c r="D657" s="51">
        <v>11</v>
      </c>
      <c r="E657" s="120" t="s">
        <v>2212</v>
      </c>
      <c r="F657" s="45" t="s">
        <v>2213</v>
      </c>
      <c r="G657" s="45" t="s">
        <v>2214</v>
      </c>
      <c r="H657" s="49"/>
      <c r="K657" s="29" t="e">
        <f t="shared" si="145"/>
        <v>#REF!</v>
      </c>
      <c r="L657" s="30">
        <v>1</v>
      </c>
      <c r="M657" s="19" t="e">
        <f t="shared" si="176"/>
        <v>#REF!</v>
      </c>
      <c r="N657" s="29">
        <v>23</v>
      </c>
      <c r="O657" s="19" t="e">
        <f t="shared" si="150"/>
        <v>#REF!</v>
      </c>
      <c r="P657" s="30">
        <v>49</v>
      </c>
      <c r="Q657" s="19" t="str">
        <f t="shared" si="177"/>
        <v>Iduna</v>
      </c>
      <c r="R657" s="19" t="e">
        <f t="shared" si="178"/>
        <v>#REF!</v>
      </c>
      <c r="S657" s="30">
        <v>184</v>
      </c>
      <c r="T657" s="19" t="str">
        <f t="shared" si="146"/>
        <v>Iduna pallida elaeica</v>
      </c>
      <c r="U657" s="29" t="s">
        <v>2215</v>
      </c>
      <c r="V657" s="19" t="e">
        <f t="array" aca="1" ref="V657" ca="1">_xludf.XLOOKUP(U657,#REF!,#REF!)</f>
        <v>#NAME?</v>
      </c>
      <c r="W657" s="29">
        <v>22231</v>
      </c>
      <c r="X657" s="3" t="str">
        <f t="shared" si="151"/>
        <v/>
      </c>
      <c r="Y657" s="2" t="e">
        <f t="shared" si="147"/>
        <v>#REF!</v>
      </c>
      <c r="Z657" s="2" t="e">
        <f t="shared" si="148"/>
        <v>#REF!</v>
      </c>
      <c r="AA657" s="2" t="e">
        <f t="shared" si="149"/>
        <v>#REF!</v>
      </c>
      <c r="AB657" s="20" t="str">
        <f t="shared" si="136"/>
        <v xml:space="preserve">   Balkan Olivaceous Warbler</v>
      </c>
      <c r="AC657" s="2" t="e">
        <f t="array" ref="AC657">IF(K657="3_art",IF(AB657=_xludf.XLOOKUP(W657,#REF!,#REF!),"",_xludf.XLOOKUP(W657,#REF!,#REF!)),IF(K657="2_familj",IF(AB657=_xludf.XLOOKUP(W657,#REF!,#REF!),"",_xludf.XLOOKUP(W657,#REF!,#REF!)),""))</f>
        <v>#REF!</v>
      </c>
    </row>
    <row r="658" spans="1:29" ht="13.5" customHeight="1">
      <c r="A658" s="38" t="s">
        <v>84</v>
      </c>
      <c r="B658" s="38" t="s">
        <v>36</v>
      </c>
      <c r="C658" s="38" t="s">
        <v>31</v>
      </c>
      <c r="D658" s="66" t="s">
        <v>377</v>
      </c>
      <c r="E658" s="68" t="s">
        <v>2216</v>
      </c>
      <c r="F658" s="41" t="s">
        <v>2217</v>
      </c>
      <c r="G658" s="41" t="s">
        <v>2218</v>
      </c>
      <c r="H658" s="49"/>
      <c r="K658" s="29" t="e">
        <f t="shared" si="145"/>
        <v>#REF!</v>
      </c>
      <c r="L658" s="30">
        <v>1</v>
      </c>
      <c r="M658" s="19" t="e">
        <f t="shared" si="176"/>
        <v>#REF!</v>
      </c>
      <c r="N658" s="29">
        <v>23</v>
      </c>
      <c r="O658" s="19" t="e">
        <f t="shared" si="150"/>
        <v>#REF!</v>
      </c>
      <c r="P658" s="30">
        <v>49</v>
      </c>
      <c r="Q658" s="19" t="str">
        <f t="shared" si="177"/>
        <v>Iduna</v>
      </c>
      <c r="R658" s="19" t="e">
        <f t="shared" si="178"/>
        <v>#REF!</v>
      </c>
      <c r="S658" s="30">
        <v>184</v>
      </c>
      <c r="T658" s="19" t="str">
        <f t="shared" si="146"/>
        <v>Iduna opaca</v>
      </c>
      <c r="U658" s="29" t="s">
        <v>2216</v>
      </c>
      <c r="V658" s="19" t="e">
        <f t="array" aca="1" ref="V658" ca="1">_xludf.XLOOKUP(U658,#REF!,#REF!)</f>
        <v>#NAME?</v>
      </c>
      <c r="W658" s="29">
        <v>22236</v>
      </c>
      <c r="X658" s="3" t="str">
        <f t="shared" si="151"/>
        <v/>
      </c>
      <c r="Y658" s="2" t="e">
        <f t="shared" si="147"/>
        <v>#REF!</v>
      </c>
      <c r="Z658" s="2" t="e">
        <f t="shared" si="148"/>
        <v>#REF!</v>
      </c>
      <c r="AA658" s="2" t="e">
        <f t="shared" si="149"/>
        <v>#REF!</v>
      </c>
      <c r="AB658" s="20" t="str">
        <f t="shared" si="136"/>
        <v>Western Olivaceous Warbler</v>
      </c>
      <c r="AC658" s="2" t="e">
        <f t="array" ref="AC658">IF(K658="3_art",IF(AB658=_xludf.XLOOKUP(W658,#REF!,#REF!),"",_xludf.XLOOKUP(W658,#REF!,#REF!)),IF(K658="2_familj",IF(AB658=_xludf.XLOOKUP(W658,#REF!,#REF!),"",_xludf.XLOOKUP(W658,#REF!,#REF!)),""))</f>
        <v>#REF!</v>
      </c>
    </row>
    <row r="659" spans="1:29" ht="13.5" customHeight="1">
      <c r="A659" s="37"/>
      <c r="B659" s="38" t="s">
        <v>36</v>
      </c>
      <c r="C659" s="38" t="s">
        <v>37</v>
      </c>
      <c r="D659" s="48"/>
      <c r="E659" s="68" t="s">
        <v>2219</v>
      </c>
      <c r="F659" s="41" t="s">
        <v>2220</v>
      </c>
      <c r="G659" s="41" t="s">
        <v>2221</v>
      </c>
      <c r="H659" s="49"/>
      <c r="K659" s="29" t="e">
        <f t="shared" si="145"/>
        <v>#REF!</v>
      </c>
      <c r="L659" s="30">
        <v>1</v>
      </c>
      <c r="M659" s="19" t="e">
        <f>IF(K659="1_ordning",M661+1,M661)</f>
        <v>#REF!</v>
      </c>
      <c r="N659" s="29">
        <v>23</v>
      </c>
      <c r="O659" s="19" t="e">
        <f t="shared" si="150"/>
        <v>#REF!</v>
      </c>
      <c r="P659" s="30">
        <v>49</v>
      </c>
      <c r="Q659" s="19" t="str">
        <f>IF(LEN(E659)-LEN(SUBSTITUTE(E659," ",""))=1,LEFT(E659,FIND(" ",E659)-1),Q661)</f>
        <v>Acrocephalus</v>
      </c>
      <c r="R659" s="19" t="e">
        <f>IF(Q659&lt;&gt;Q661,R661+1,R661)</f>
        <v>#REF!</v>
      </c>
      <c r="S659" s="30">
        <v>185</v>
      </c>
      <c r="T659" s="19" t="str">
        <f t="shared" si="146"/>
        <v>Acrocephalus schoenobaenus</v>
      </c>
      <c r="U659" s="29" t="s">
        <v>2219</v>
      </c>
      <c r="V659" s="19" t="e">
        <f t="array" aca="1" ref="V659" ca="1">_xludf.XLOOKUP(U659,#REF!,#REF!)</f>
        <v>#NAME?</v>
      </c>
      <c r="W659" s="29">
        <v>22248</v>
      </c>
      <c r="X659" s="3" t="str">
        <f t="shared" si="151"/>
        <v/>
      </c>
      <c r="Y659" s="2" t="e">
        <f t="shared" si="147"/>
        <v>#REF!</v>
      </c>
      <c r="Z659" s="2" t="e">
        <f t="shared" si="148"/>
        <v>#REF!</v>
      </c>
      <c r="AA659" s="2" t="e">
        <f t="shared" si="149"/>
        <v>#REF!</v>
      </c>
      <c r="AB659" s="20" t="str">
        <f t="shared" si="136"/>
        <v>Sedge Warbler</v>
      </c>
      <c r="AC659" s="2" t="e">
        <f t="array" ref="AC659">IF(K659="3_art",IF(AB659=_xludf.XLOOKUP(W659,#REF!,#REF!),"",_xludf.XLOOKUP(W659,#REF!,#REF!)),IF(K659="2_familj",IF(AB659=_xludf.XLOOKUP(W659,#REF!,#REF!),"",_xludf.XLOOKUP(W659,#REF!,#REF!)),""))</f>
        <v>#REF!</v>
      </c>
    </row>
    <row r="660" spans="1:29" ht="13.5" customHeight="1">
      <c r="A660" s="38" t="s">
        <v>84</v>
      </c>
      <c r="B660" s="38" t="s">
        <v>36</v>
      </c>
      <c r="C660" s="38" t="s">
        <v>31</v>
      </c>
      <c r="D660" s="66" t="s">
        <v>2222</v>
      </c>
      <c r="E660" s="68" t="s">
        <v>2223</v>
      </c>
      <c r="F660" s="41" t="s">
        <v>2224</v>
      </c>
      <c r="G660" s="41" t="s">
        <v>2225</v>
      </c>
      <c r="H660" s="49"/>
      <c r="K660" s="29" t="e">
        <f t="shared" si="145"/>
        <v>#REF!</v>
      </c>
      <c r="L660" s="30">
        <v>1</v>
      </c>
      <c r="M660" s="19" t="e">
        <f>IF(K660="1_ordning",M658+1,M658)</f>
        <v>#REF!</v>
      </c>
      <c r="N660" s="29">
        <v>23</v>
      </c>
      <c r="O660" s="19" t="e">
        <f t="shared" si="150"/>
        <v>#REF!</v>
      </c>
      <c r="P660" s="30">
        <v>49</v>
      </c>
      <c r="Q660" s="19" t="str">
        <f>IF(LEN(E660)-LEN(SUBSTITUTE(E660," ",""))=1,LEFT(E660,FIND(" ",E660)-1),Q658)</f>
        <v>Acrocephalus</v>
      </c>
      <c r="R660" s="19" t="e">
        <f>IF(Q660&lt;&gt;Q658,R658+1,R658)</f>
        <v>#REF!</v>
      </c>
      <c r="S660" s="30">
        <v>185</v>
      </c>
      <c r="T660" s="19" t="str">
        <f t="shared" si="146"/>
        <v>Acrocephalus paludicola</v>
      </c>
      <c r="U660" s="29" t="s">
        <v>2223</v>
      </c>
      <c r="V660" s="19" t="e">
        <f t="array" aca="1" ref="V660" ca="1">_xludf.XLOOKUP(U660,#REF!,#REF!)</f>
        <v>#NAME?</v>
      </c>
      <c r="W660" s="29">
        <v>22251</v>
      </c>
      <c r="X660" s="3" t="str">
        <f t="shared" si="151"/>
        <v/>
      </c>
      <c r="Y660" s="2" t="e">
        <f t="shared" si="147"/>
        <v>#REF!</v>
      </c>
      <c r="Z660" s="2" t="e">
        <f t="shared" si="148"/>
        <v>#REF!</v>
      </c>
      <c r="AA660" s="2" t="e">
        <f t="shared" si="149"/>
        <v>#REF!</v>
      </c>
      <c r="AB660" s="20" t="str">
        <f t="shared" si="136"/>
        <v>Aquatic Warbler</v>
      </c>
      <c r="AC660" s="2" t="e">
        <f t="array" ref="AC660">IF(K660="3_art",IF(AB660=_xludf.XLOOKUP(W660,#REF!,#REF!),"",_xludf.XLOOKUP(W660,#REF!,#REF!)),IF(K660="2_familj",IF(AB660=_xludf.XLOOKUP(W660,#REF!,#REF!),"",_xludf.XLOOKUP(W660,#REF!,#REF!)),""))</f>
        <v>#REF!</v>
      </c>
    </row>
    <row r="661" spans="1:29" ht="13.5" customHeight="1">
      <c r="A661" s="38" t="s">
        <v>84</v>
      </c>
      <c r="B661" s="38" t="s">
        <v>36</v>
      </c>
      <c r="C661" s="38" t="s">
        <v>31</v>
      </c>
      <c r="D661" s="66" t="s">
        <v>377</v>
      </c>
      <c r="E661" s="68" t="s">
        <v>2226</v>
      </c>
      <c r="F661" s="41" t="s">
        <v>2227</v>
      </c>
      <c r="G661" s="41" t="s">
        <v>2228</v>
      </c>
      <c r="H661" s="41" t="s">
        <v>2229</v>
      </c>
      <c r="K661" s="29" t="e">
        <f t="shared" si="145"/>
        <v>#REF!</v>
      </c>
      <c r="L661" s="30">
        <v>1</v>
      </c>
      <c r="M661" s="19" t="e">
        <f>IF(K661="1_ordning",M660+1,M660)</f>
        <v>#REF!</v>
      </c>
      <c r="N661" s="29">
        <v>23</v>
      </c>
      <c r="O661" s="19" t="e">
        <f t="shared" si="150"/>
        <v>#REF!</v>
      </c>
      <c r="P661" s="30">
        <v>49</v>
      </c>
      <c r="Q661" s="19" t="str">
        <f>IF(LEN(E661)-LEN(SUBSTITUTE(E661," ",""))=1,LEFT(E661,FIND(" ",E661)-1),Q660)</f>
        <v>Acrocephalus</v>
      </c>
      <c r="R661" s="19" t="e">
        <f>IF(Q661&lt;&gt;Q660,R660+1,R660)</f>
        <v>#REF!</v>
      </c>
      <c r="S661" s="30">
        <v>185</v>
      </c>
      <c r="T661" s="19" t="str">
        <f t="shared" si="146"/>
        <v>Acrocephalus melanopogon</v>
      </c>
      <c r="U661" s="29" t="s">
        <v>2226</v>
      </c>
      <c r="V661" s="19" t="e">
        <f t="array" aca="1" ref="V661" ca="1">_xludf.XLOOKUP(U661,#REF!,#REF!)</f>
        <v>#NAME?</v>
      </c>
      <c r="W661" s="29">
        <v>22252</v>
      </c>
      <c r="X661" s="3" t="str">
        <f t="shared" si="151"/>
        <v/>
      </c>
      <c r="Y661" s="2" t="e">
        <f t="shared" si="147"/>
        <v>#REF!</v>
      </c>
      <c r="Z661" s="2" t="e">
        <f t="shared" si="148"/>
        <v>#REF!</v>
      </c>
      <c r="AA661" s="2" t="e">
        <f t="shared" si="149"/>
        <v>#REF!</v>
      </c>
      <c r="AB661" s="20" t="str">
        <f t="shared" si="136"/>
        <v>Moustached Warbler</v>
      </c>
      <c r="AC661" s="2" t="e">
        <f t="array" ref="AC661">IF(K661="3_art",IF(AB661=_xludf.XLOOKUP(W661,#REF!,#REF!),"",_xludf.XLOOKUP(W661,#REF!,#REF!)),IF(K661="2_familj",IF(AB661=_xludf.XLOOKUP(W661,#REF!,#REF!),"",_xludf.XLOOKUP(W661,#REF!,#REF!)),""))</f>
        <v>#REF!</v>
      </c>
    </row>
    <row r="662" spans="1:29" ht="13.5" customHeight="1">
      <c r="A662" s="38" t="s">
        <v>84</v>
      </c>
      <c r="B662" s="38" t="s">
        <v>36</v>
      </c>
      <c r="C662" s="38" t="s">
        <v>31</v>
      </c>
      <c r="D662" s="66" t="s">
        <v>2230</v>
      </c>
      <c r="E662" s="68" t="s">
        <v>2231</v>
      </c>
      <c r="F662" s="41" t="s">
        <v>2232</v>
      </c>
      <c r="G662" s="41" t="s">
        <v>2233</v>
      </c>
      <c r="H662" s="49"/>
      <c r="K662" s="29" t="e">
        <f t="shared" si="145"/>
        <v>#REF!</v>
      </c>
      <c r="L662" s="30">
        <v>1</v>
      </c>
      <c r="M662" s="19" t="e">
        <f>IF(K662="1_ordning",M659+1,M659)</f>
        <v>#REF!</v>
      </c>
      <c r="N662" s="29">
        <v>23</v>
      </c>
      <c r="O662" s="19" t="e">
        <f t="shared" si="150"/>
        <v>#REF!</v>
      </c>
      <c r="P662" s="30">
        <v>49</v>
      </c>
      <c r="Q662" s="19" t="str">
        <f>IF(LEN(E662)-LEN(SUBSTITUTE(E662," ",""))=1,LEFT(E662,FIND(" ",E662)-1),Q659)</f>
        <v>Acrocephalus</v>
      </c>
      <c r="R662" s="19" t="e">
        <f>IF(Q662&lt;&gt;Q659,R659+1,R659)</f>
        <v>#REF!</v>
      </c>
      <c r="S662" s="30">
        <v>185</v>
      </c>
      <c r="T662" s="19" t="str">
        <f t="shared" si="146"/>
        <v>Acrocephalus agricola</v>
      </c>
      <c r="U662" s="29" t="s">
        <v>2231</v>
      </c>
      <c r="V662" s="19" t="e">
        <f t="array" aca="1" ref="V662" ca="1">_xludf.XLOOKUP(U662,#REF!,#REF!)</f>
        <v>#NAME?</v>
      </c>
      <c r="W662" s="29">
        <v>22256</v>
      </c>
      <c r="X662" s="3" t="str">
        <f t="shared" si="151"/>
        <v/>
      </c>
      <c r="Y662" s="2" t="e">
        <f t="shared" si="147"/>
        <v>#REF!</v>
      </c>
      <c r="Z662" s="2" t="e">
        <f t="shared" si="148"/>
        <v>#REF!</v>
      </c>
      <c r="AA662" s="2" t="e">
        <f t="shared" si="149"/>
        <v>#REF!</v>
      </c>
      <c r="AB662" s="20" t="str">
        <f t="shared" si="136"/>
        <v>Paddyfield Warbler</v>
      </c>
      <c r="AC662" s="2" t="e">
        <f t="array" ref="AC662">IF(K662="3_art",IF(AB662=_xludf.XLOOKUP(W662,#REF!,#REF!),"",_xludf.XLOOKUP(W662,#REF!,#REF!)),IF(K662="2_familj",IF(AB662=_xludf.XLOOKUP(W662,#REF!,#REF!),"",_xludf.XLOOKUP(W662,#REF!,#REF!)),""))</f>
        <v>#REF!</v>
      </c>
    </row>
    <row r="663" spans="1:29" ht="13.5" customHeight="1">
      <c r="A663" s="37"/>
      <c r="B663" s="38" t="s">
        <v>36</v>
      </c>
      <c r="C663" s="38" t="s">
        <v>37</v>
      </c>
      <c r="D663" s="48"/>
      <c r="E663" s="68" t="s">
        <v>2234</v>
      </c>
      <c r="F663" s="41" t="s">
        <v>2235</v>
      </c>
      <c r="G663" s="41" t="s">
        <v>2236</v>
      </c>
      <c r="H663" s="49"/>
      <c r="K663" s="29" t="e">
        <f t="shared" si="145"/>
        <v>#REF!</v>
      </c>
      <c r="L663" s="30">
        <v>1</v>
      </c>
      <c r="M663" s="19" t="e">
        <f t="shared" ref="M663:M708" si="179">IF(K663="1_ordning",M662+1,M662)</f>
        <v>#REF!</v>
      </c>
      <c r="N663" s="29">
        <v>23</v>
      </c>
      <c r="O663" s="19" t="e">
        <f t="shared" si="150"/>
        <v>#REF!</v>
      </c>
      <c r="P663" s="30">
        <v>49</v>
      </c>
      <c r="Q663" s="19" t="str">
        <f t="shared" ref="Q663:Q708" si="180">IF(LEN(E663)-LEN(SUBSTITUTE(E663," ",""))=1,LEFT(E663,FIND(" ",E663)-1),Q662)</f>
        <v>Acrocephalus</v>
      </c>
      <c r="R663" s="19" t="e">
        <f t="shared" ref="R663:R708" si="181">IF(Q663&lt;&gt;Q662,R662+1,R662)</f>
        <v>#REF!</v>
      </c>
      <c r="S663" s="30">
        <v>185</v>
      </c>
      <c r="T663" s="19" t="str">
        <f t="shared" si="146"/>
        <v>Acrocephalus dumetorum</v>
      </c>
      <c r="U663" s="29" t="s">
        <v>2234</v>
      </c>
      <c r="V663" s="19" t="e">
        <f t="array" aca="1" ref="V663" ca="1">_xludf.XLOOKUP(U663,#REF!,#REF!)</f>
        <v>#NAME?</v>
      </c>
      <c r="W663" s="29">
        <v>22262</v>
      </c>
      <c r="X663" s="3" t="str">
        <f t="shared" si="151"/>
        <v/>
      </c>
      <c r="Y663" s="2" t="e">
        <f t="shared" si="147"/>
        <v>#REF!</v>
      </c>
      <c r="Z663" s="2" t="e">
        <f t="shared" si="148"/>
        <v>#REF!</v>
      </c>
      <c r="AA663" s="2" t="e">
        <f t="shared" si="149"/>
        <v>#REF!</v>
      </c>
      <c r="AB663" s="20" t="str">
        <f t="shared" si="136"/>
        <v>Blyth’s Reed Warbler</v>
      </c>
      <c r="AC663" s="2" t="e">
        <f t="array" ref="AC663">IF(K663="3_art",IF(AB663=_xludf.XLOOKUP(W663,#REF!,#REF!),"",_xludf.XLOOKUP(W663,#REF!,#REF!)),IF(K663="2_familj",IF(AB663=_xludf.XLOOKUP(W663,#REF!,#REF!),"",_xludf.XLOOKUP(W663,#REF!,#REF!)),""))</f>
        <v>#REF!</v>
      </c>
    </row>
    <row r="664" spans="1:29" ht="13.5" customHeight="1">
      <c r="A664" s="37"/>
      <c r="B664" s="38" t="s">
        <v>36</v>
      </c>
      <c r="C664" s="38" t="s">
        <v>37</v>
      </c>
      <c r="D664" s="48"/>
      <c r="E664" s="68" t="s">
        <v>2237</v>
      </c>
      <c r="F664" s="41" t="s">
        <v>2238</v>
      </c>
      <c r="G664" s="41" t="s">
        <v>2239</v>
      </c>
      <c r="H664" s="49"/>
      <c r="K664" s="29" t="e">
        <f t="shared" si="145"/>
        <v>#REF!</v>
      </c>
      <c r="L664" s="30">
        <v>1</v>
      </c>
      <c r="M664" s="19" t="e">
        <f t="shared" si="179"/>
        <v>#REF!</v>
      </c>
      <c r="N664" s="29">
        <v>23</v>
      </c>
      <c r="O664" s="19" t="e">
        <f t="shared" si="150"/>
        <v>#REF!</v>
      </c>
      <c r="P664" s="30">
        <v>49</v>
      </c>
      <c r="Q664" s="19" t="str">
        <f t="shared" si="180"/>
        <v>Acrocephalus</v>
      </c>
      <c r="R664" s="19" t="e">
        <f t="shared" si="181"/>
        <v>#REF!</v>
      </c>
      <c r="S664" s="30">
        <v>185</v>
      </c>
      <c r="T664" s="19" t="str">
        <f t="shared" si="146"/>
        <v>Acrocephalus palustris</v>
      </c>
      <c r="U664" s="29" t="s">
        <v>2237</v>
      </c>
      <c r="V664" s="19" t="e">
        <f t="array" aca="1" ref="V664" ca="1">_xludf.XLOOKUP(U664,#REF!,#REF!)</f>
        <v>#NAME?</v>
      </c>
      <c r="W664" s="29">
        <v>22264</v>
      </c>
      <c r="X664" s="3" t="str">
        <f t="shared" si="151"/>
        <v/>
      </c>
      <c r="Y664" s="2" t="e">
        <f t="shared" si="147"/>
        <v>#REF!</v>
      </c>
      <c r="Z664" s="2" t="e">
        <f t="shared" si="148"/>
        <v>#REF!</v>
      </c>
      <c r="AA664" s="2" t="e">
        <f t="shared" si="149"/>
        <v>#REF!</v>
      </c>
      <c r="AB664" s="20" t="str">
        <f t="shared" si="136"/>
        <v>Marsh Warbler</v>
      </c>
      <c r="AC664" s="2" t="e">
        <f t="array" ref="AC664">IF(K664="3_art",IF(AB664=_xludf.XLOOKUP(W664,#REF!,#REF!),"",_xludf.XLOOKUP(W664,#REF!,#REF!)),IF(K664="2_familj",IF(AB664=_xludf.XLOOKUP(W664,#REF!,#REF!),"",_xludf.XLOOKUP(W664,#REF!,#REF!)),""))</f>
        <v>#REF!</v>
      </c>
    </row>
    <row r="665" spans="1:29" ht="13.5" customHeight="1">
      <c r="A665" s="37"/>
      <c r="B665" s="37"/>
      <c r="C665" s="37"/>
      <c r="D665" s="48"/>
      <c r="E665" s="68" t="s">
        <v>2240</v>
      </c>
      <c r="F665" s="41" t="s">
        <v>2194</v>
      </c>
      <c r="G665" s="82" t="s">
        <v>2241</v>
      </c>
      <c r="H665" s="49"/>
      <c r="K665" s="29" t="e">
        <f t="shared" si="145"/>
        <v>#REF!</v>
      </c>
      <c r="L665" s="30">
        <v>1</v>
      </c>
      <c r="M665" s="19" t="e">
        <f t="shared" si="179"/>
        <v>#REF!</v>
      </c>
      <c r="N665" s="29">
        <v>23</v>
      </c>
      <c r="O665" s="19" t="e">
        <f t="shared" si="150"/>
        <v>#REF!</v>
      </c>
      <c r="P665" s="30">
        <v>49</v>
      </c>
      <c r="Q665" s="19" t="str">
        <f t="shared" si="180"/>
        <v>Acrocephalus</v>
      </c>
      <c r="R665" s="19" t="e">
        <f t="shared" si="181"/>
        <v>#REF!</v>
      </c>
      <c r="S665" s="30">
        <v>185</v>
      </c>
      <c r="T665" s="19" t="str">
        <f t="shared" si="146"/>
        <v>Acrocephalus scirpaceus</v>
      </c>
      <c r="U665" s="29" t="s">
        <v>2240</v>
      </c>
      <c r="V665" s="19" t="e">
        <f t="array" aca="1" ref="V665" ca="1">_xludf.XLOOKUP(U665,#REF!,#REF!)</f>
        <v>#NAME?</v>
      </c>
      <c r="W665" s="29">
        <v>22265</v>
      </c>
      <c r="X665" s="3" t="str">
        <f t="shared" si="151"/>
        <v/>
      </c>
      <c r="Y665" s="2" t="e">
        <f t="shared" si="147"/>
        <v>#REF!</v>
      </c>
      <c r="Z665" s="2" t="e">
        <f t="shared" si="148"/>
        <v>#REF!</v>
      </c>
      <c r="AA665" s="2" t="e">
        <f t="shared" si="149"/>
        <v>#REF!</v>
      </c>
      <c r="AB665" s="20" t="str">
        <f t="shared" si="136"/>
        <v>Common Reed Warbler</v>
      </c>
      <c r="AC665" s="2" t="e">
        <f t="array" ref="AC665">IF(K665="3_art",IF(AB665=_xludf.XLOOKUP(W665,#REF!,#REF!),"",_xludf.XLOOKUP(W665,#REF!,#REF!)),IF(K665="2_familj",IF(AB665=_xludf.XLOOKUP(W665,#REF!,#REF!),"",_xludf.XLOOKUP(W665,#REF!,#REF!)),""))</f>
        <v>#REF!</v>
      </c>
    </row>
    <row r="666" spans="1:29" ht="13.5" customHeight="1">
      <c r="A666" s="37"/>
      <c r="B666" s="38" t="s">
        <v>36</v>
      </c>
      <c r="C666" s="38" t="s">
        <v>37</v>
      </c>
      <c r="D666" s="51"/>
      <c r="E666" s="65" t="s">
        <v>2242</v>
      </c>
      <c r="F666" s="45" t="s">
        <v>2243</v>
      </c>
      <c r="G666" s="45" t="s">
        <v>2244</v>
      </c>
      <c r="H666" s="60"/>
      <c r="K666" s="29" t="e">
        <f t="shared" si="145"/>
        <v>#REF!</v>
      </c>
      <c r="L666" s="30">
        <v>1</v>
      </c>
      <c r="M666" s="19" t="e">
        <f t="shared" si="179"/>
        <v>#REF!</v>
      </c>
      <c r="N666" s="29">
        <v>23</v>
      </c>
      <c r="O666" s="19" t="e">
        <f t="shared" si="150"/>
        <v>#REF!</v>
      </c>
      <c r="P666" s="30">
        <v>49</v>
      </c>
      <c r="Q666" s="19" t="str">
        <f t="shared" si="180"/>
        <v>Acrocephalus</v>
      </c>
      <c r="R666" s="19" t="e">
        <f t="shared" si="181"/>
        <v>#REF!</v>
      </c>
      <c r="S666" s="30">
        <v>185</v>
      </c>
      <c r="T666" s="19" t="str">
        <f t="shared" si="146"/>
        <v>Acrocephalus scirpaceus scirpaceus</v>
      </c>
      <c r="U666" s="29" t="s">
        <v>2245</v>
      </c>
      <c r="V666" s="19" t="e">
        <f t="array" aca="1" ref="V666" ca="1">_xludf.XLOOKUP(U666,#REF!,#REF!)</f>
        <v>#NAME?</v>
      </c>
      <c r="W666" s="29">
        <v>22266</v>
      </c>
      <c r="X666" s="3" t="str">
        <f t="shared" si="151"/>
        <v/>
      </c>
      <c r="Y666" s="2" t="e">
        <f t="shared" si="147"/>
        <v>#REF!</v>
      </c>
      <c r="Z666" s="2" t="e">
        <f t="shared" si="148"/>
        <v>#REF!</v>
      </c>
      <c r="AA666" s="2" t="e">
        <f t="shared" si="149"/>
        <v>#REF!</v>
      </c>
      <c r="AB666" s="20" t="str">
        <f t="shared" si="136"/>
        <v xml:space="preserve">   Eurasian Reed Warbler</v>
      </c>
      <c r="AC666" s="2" t="e">
        <f t="array" ref="AC666">IF(K666="3_art",IF(AB666=_xludf.XLOOKUP(W666,#REF!,#REF!),"",_xludf.XLOOKUP(W666,#REF!,#REF!)),IF(K666="2_familj",IF(AB666=_xludf.XLOOKUP(W666,#REF!,#REF!),"",_xludf.XLOOKUP(W666,#REF!,#REF!)),""))</f>
        <v>#REF!</v>
      </c>
    </row>
    <row r="667" spans="1:29" ht="13.5" customHeight="1">
      <c r="A667" s="37"/>
      <c r="B667" s="37"/>
      <c r="C667" s="37"/>
      <c r="D667" s="48"/>
      <c r="E667" s="68" t="s">
        <v>2246</v>
      </c>
      <c r="F667" s="41" t="s">
        <v>2247</v>
      </c>
      <c r="G667" s="41" t="s">
        <v>2248</v>
      </c>
      <c r="H667" s="49"/>
      <c r="K667" s="29" t="e">
        <f t="shared" si="145"/>
        <v>#REF!</v>
      </c>
      <c r="L667" s="30">
        <v>1</v>
      </c>
      <c r="M667" s="19" t="e">
        <f t="shared" si="179"/>
        <v>#REF!</v>
      </c>
      <c r="N667" s="29">
        <v>23</v>
      </c>
      <c r="O667" s="19" t="e">
        <f t="shared" si="150"/>
        <v>#REF!</v>
      </c>
      <c r="P667" s="30">
        <v>49</v>
      </c>
      <c r="Q667" s="19" t="str">
        <f t="shared" si="180"/>
        <v>Acrocephalus</v>
      </c>
      <c r="R667" s="19" t="e">
        <f t="shared" si="181"/>
        <v>#REF!</v>
      </c>
      <c r="S667" s="30">
        <v>185</v>
      </c>
      <c r="T667" s="19" t="str">
        <f t="shared" si="146"/>
        <v>Acrocephalus arundinaceus</v>
      </c>
      <c r="U667" s="29" t="s">
        <v>2246</v>
      </c>
      <c r="V667" s="19" t="e">
        <f t="array" aca="1" ref="V667" ca="1">_xludf.XLOOKUP(U667,#REF!,#REF!)</f>
        <v>#NAME?</v>
      </c>
      <c r="W667" s="29">
        <v>22295</v>
      </c>
      <c r="X667" s="3" t="str">
        <f t="shared" si="151"/>
        <v/>
      </c>
      <c r="Y667" s="2" t="e">
        <f t="shared" si="147"/>
        <v>#REF!</v>
      </c>
      <c r="Z667" s="2" t="e">
        <f t="shared" si="148"/>
        <v>#REF!</v>
      </c>
      <c r="AA667" s="2" t="e">
        <f t="shared" si="149"/>
        <v>#REF!</v>
      </c>
      <c r="AB667" s="20" t="str">
        <f t="shared" si="136"/>
        <v>Great Reed Warbler</v>
      </c>
      <c r="AC667" s="2" t="e">
        <f t="array" ref="AC667">IF(K667="3_art",IF(AB667=_xludf.XLOOKUP(W667,#REF!,#REF!),"",_xludf.XLOOKUP(W667,#REF!,#REF!)),IF(K667="2_familj",IF(AB667=_xludf.XLOOKUP(W667,#REF!,#REF!),"",_xludf.XLOOKUP(W667,#REF!,#REF!)),""))</f>
        <v>#REF!</v>
      </c>
    </row>
    <row r="668" spans="1:29" ht="13.5" customHeight="1">
      <c r="A668" s="37"/>
      <c r="B668" s="38" t="s">
        <v>36</v>
      </c>
      <c r="C668" s="38" t="s">
        <v>37</v>
      </c>
      <c r="D668" s="51"/>
      <c r="E668" s="65" t="s">
        <v>2249</v>
      </c>
      <c r="F668" s="45" t="s">
        <v>2250</v>
      </c>
      <c r="G668" s="45" t="s">
        <v>2251</v>
      </c>
      <c r="H668" s="60"/>
      <c r="K668" s="29" t="e">
        <f t="shared" si="145"/>
        <v>#REF!</v>
      </c>
      <c r="L668" s="30">
        <v>1</v>
      </c>
      <c r="M668" s="19" t="e">
        <f t="shared" si="179"/>
        <v>#REF!</v>
      </c>
      <c r="N668" s="29">
        <v>23</v>
      </c>
      <c r="O668" s="19" t="e">
        <f t="shared" si="150"/>
        <v>#REF!</v>
      </c>
      <c r="P668" s="30">
        <v>49</v>
      </c>
      <c r="Q668" s="19" t="str">
        <f t="shared" si="180"/>
        <v>Acrocephalus</v>
      </c>
      <c r="R668" s="19" t="e">
        <f t="shared" si="181"/>
        <v>#REF!</v>
      </c>
      <c r="S668" s="30">
        <v>185</v>
      </c>
      <c r="T668" s="19" t="str">
        <f t="shared" si="146"/>
        <v>Acrocephalus arundinaceus arundinaceus</v>
      </c>
      <c r="U668" s="29" t="s">
        <v>2252</v>
      </c>
      <c r="V668" s="19" t="e">
        <f t="array" aca="1" ref="V668" ca="1">_xludf.XLOOKUP(U668,#REF!,#REF!)</f>
        <v>#NAME?</v>
      </c>
      <c r="W668" s="29">
        <v>22296</v>
      </c>
      <c r="X668" s="3" t="str">
        <f t="shared" si="151"/>
        <v/>
      </c>
      <c r="Y668" s="2" t="e">
        <f t="shared" si="147"/>
        <v>#REF!</v>
      </c>
      <c r="Z668" s="2" t="e">
        <f t="shared" si="148"/>
        <v>#REF!</v>
      </c>
      <c r="AA668" s="2" t="e">
        <f t="shared" si="149"/>
        <v>#REF!</v>
      </c>
      <c r="AB668" s="20" t="str">
        <f t="shared" si="136"/>
        <v xml:space="preserve">   Western Great Reed Warbler*</v>
      </c>
      <c r="AC668" s="2" t="e">
        <f t="array" ref="AC668">IF(K668="3_art",IF(AB668=_xludf.XLOOKUP(W668,#REF!,#REF!),"",_xludf.XLOOKUP(W668,#REF!,#REF!)),IF(K668="2_familj",IF(AB668=_xludf.XLOOKUP(W668,#REF!,#REF!),"",_xludf.XLOOKUP(W668,#REF!,#REF!)),""))</f>
        <v>#REF!</v>
      </c>
    </row>
    <row r="669" spans="1:29" ht="13.5" customHeight="1">
      <c r="A669" s="33"/>
      <c r="B669" s="33"/>
      <c r="C669" s="33"/>
      <c r="D669" s="34" t="s">
        <v>21</v>
      </c>
      <c r="E669" s="35" t="s">
        <v>2253</v>
      </c>
      <c r="F669" s="36" t="s">
        <v>2254</v>
      </c>
      <c r="G669" s="36" t="s">
        <v>2255</v>
      </c>
      <c r="H669" s="33"/>
      <c r="K669" s="29" t="e">
        <f t="shared" si="145"/>
        <v>#REF!</v>
      </c>
      <c r="L669" s="30">
        <v>1</v>
      </c>
      <c r="M669" s="19" t="e">
        <f t="shared" si="179"/>
        <v>#REF!</v>
      </c>
      <c r="N669" s="29">
        <v>23</v>
      </c>
      <c r="O669" s="19" t="e">
        <f t="shared" si="150"/>
        <v>#REF!</v>
      </c>
      <c r="P669" s="30">
        <v>50</v>
      </c>
      <c r="Q669" s="19" t="str">
        <f t="shared" si="180"/>
        <v>Acrocephalus</v>
      </c>
      <c r="R669" s="19" t="e">
        <f t="shared" si="181"/>
        <v>#REF!</v>
      </c>
      <c r="S669" s="30">
        <v>185</v>
      </c>
      <c r="T669" s="19" t="str">
        <f t="shared" si="146"/>
        <v>Locustellidae</v>
      </c>
      <c r="U669" s="29" t="s">
        <v>2253</v>
      </c>
      <c r="V669" s="19" t="e">
        <f t="array" aca="1" ref="V669" ca="1">_xludf.XLOOKUP(U669,#REF!,#REF!)</f>
        <v>#NAME?</v>
      </c>
      <c r="W669" s="29">
        <v>22387</v>
      </c>
      <c r="X669" s="3" t="str">
        <f t="shared" si="151"/>
        <v/>
      </c>
      <c r="Y669" s="2" t="e">
        <f t="shared" si="147"/>
        <v>#REF!</v>
      </c>
      <c r="Z669" s="20" t="e">
        <f t="shared" si="148"/>
        <v>#REF!</v>
      </c>
      <c r="AA669" s="2" t="e">
        <f t="shared" si="149"/>
        <v>#REF!</v>
      </c>
      <c r="AB669" s="20" t="str">
        <f t="shared" si="136"/>
        <v>Grasshopper Warblers, Grassbirds, and Allies</v>
      </c>
      <c r="AC669" s="2" t="e">
        <f t="array" ref="AC669">IF(K669="3_art",IF(AB669=_xludf.XLOOKUP(W669,#REF!,#REF!),"",_xludf.XLOOKUP(W669,#REF!,#REF!)),IF(K669="2_familj",IF(AB669=_xludf.XLOOKUP(W669,#REF!,#REF!),"",_xludf.XLOOKUP(W669,#REF!,#REF!)),""))</f>
        <v>#REF!</v>
      </c>
    </row>
    <row r="670" spans="1:29" ht="13.5" customHeight="1">
      <c r="A670" s="38" t="s">
        <v>84</v>
      </c>
      <c r="B670" s="38" t="s">
        <v>36</v>
      </c>
      <c r="C670" s="38" t="s">
        <v>31</v>
      </c>
      <c r="D670" s="66" t="s">
        <v>446</v>
      </c>
      <c r="E670" s="40" t="s">
        <v>2256</v>
      </c>
      <c r="F670" s="41" t="s">
        <v>2257</v>
      </c>
      <c r="G670" s="41" t="s">
        <v>2258</v>
      </c>
      <c r="H670" s="41" t="s">
        <v>343</v>
      </c>
      <c r="K670" s="29" t="e">
        <f t="shared" si="145"/>
        <v>#REF!</v>
      </c>
      <c r="L670" s="30">
        <v>1</v>
      </c>
      <c r="M670" s="19" t="e">
        <f t="shared" si="179"/>
        <v>#REF!</v>
      </c>
      <c r="N670" s="29">
        <v>23</v>
      </c>
      <c r="O670" s="19" t="e">
        <f t="shared" si="150"/>
        <v>#REF!</v>
      </c>
      <c r="P670" s="30">
        <v>50</v>
      </c>
      <c r="Q670" s="19" t="str">
        <f t="shared" si="180"/>
        <v>Helopsaltes</v>
      </c>
      <c r="R670" s="19" t="e">
        <f t="shared" si="181"/>
        <v>#REF!</v>
      </c>
      <c r="S670" s="30">
        <v>186</v>
      </c>
      <c r="T670" s="19" t="str">
        <f t="shared" si="146"/>
        <v>Helopsaltes certhiola</v>
      </c>
      <c r="U670" s="29" t="s">
        <v>2256</v>
      </c>
      <c r="V670" s="19" t="e">
        <f t="array" aca="1" ref="V670" ca="1">_xludf.XLOOKUP(U670,#REF!,#REF!)</f>
        <v>#NAME?</v>
      </c>
      <c r="W670" s="29">
        <v>22400</v>
      </c>
      <c r="X670" s="3" t="str">
        <f t="shared" si="151"/>
        <v/>
      </c>
      <c r="Y670" s="2" t="e">
        <f t="shared" si="147"/>
        <v>#REF!</v>
      </c>
      <c r="Z670" s="2" t="e">
        <f t="shared" si="148"/>
        <v>#REF!</v>
      </c>
      <c r="AA670" s="2" t="e">
        <f t="shared" si="149"/>
        <v>#REF!</v>
      </c>
      <c r="AB670" s="20" t="str">
        <f t="shared" si="136"/>
        <v>Pallas’s Grasshopper Warbler</v>
      </c>
      <c r="AC670" s="2" t="e">
        <f t="array" ref="AC670">IF(K670="3_art",IF(AB670=_xludf.XLOOKUP(W670,#REF!,#REF!),"",_xludf.XLOOKUP(W670,#REF!,#REF!)),IF(K670="2_familj",IF(AB670=_xludf.XLOOKUP(W670,#REF!,#REF!),"",_xludf.XLOOKUP(W670,#REF!,#REF!)),""))</f>
        <v>#REF!</v>
      </c>
    </row>
    <row r="671" spans="1:29" ht="13.5" customHeight="1">
      <c r="A671" s="38" t="s">
        <v>84</v>
      </c>
      <c r="B671" s="38" t="s">
        <v>36</v>
      </c>
      <c r="C671" s="38" t="s">
        <v>31</v>
      </c>
      <c r="D671" s="66" t="s">
        <v>638</v>
      </c>
      <c r="E671" s="68" t="s">
        <v>2259</v>
      </c>
      <c r="F671" s="41" t="s">
        <v>2260</v>
      </c>
      <c r="G671" s="41" t="s">
        <v>2261</v>
      </c>
      <c r="H671" s="49" t="s">
        <v>343</v>
      </c>
      <c r="K671" s="29" t="e">
        <f t="shared" si="145"/>
        <v>#REF!</v>
      </c>
      <c r="L671" s="30">
        <v>1</v>
      </c>
      <c r="M671" s="19" t="e">
        <f t="shared" si="179"/>
        <v>#REF!</v>
      </c>
      <c r="N671" s="29">
        <v>23</v>
      </c>
      <c r="O671" s="19" t="e">
        <f t="shared" si="150"/>
        <v>#REF!</v>
      </c>
      <c r="P671" s="30">
        <v>50</v>
      </c>
      <c r="Q671" s="19" t="str">
        <f t="shared" si="180"/>
        <v>Locustella</v>
      </c>
      <c r="R671" s="19" t="e">
        <f t="shared" si="181"/>
        <v>#REF!</v>
      </c>
      <c r="S671" s="30">
        <v>187</v>
      </c>
      <c r="T671" s="19" t="str">
        <f t="shared" si="146"/>
        <v>Locustella lanceolata</v>
      </c>
      <c r="U671" s="29" t="s">
        <v>2259</v>
      </c>
      <c r="V671" s="19" t="e">
        <f t="array" aca="1" ref="V671" ca="1">_xludf.XLOOKUP(U671,#REF!,#REF!)</f>
        <v>#NAME?</v>
      </c>
      <c r="W671" s="29">
        <v>22407</v>
      </c>
      <c r="X671" s="3" t="str">
        <f t="shared" si="151"/>
        <v/>
      </c>
      <c r="Y671" s="2" t="e">
        <f t="shared" si="147"/>
        <v>#REF!</v>
      </c>
      <c r="Z671" s="2" t="e">
        <f t="shared" si="148"/>
        <v>#REF!</v>
      </c>
      <c r="AA671" s="2" t="e">
        <f t="shared" si="149"/>
        <v>#REF!</v>
      </c>
      <c r="AB671" s="20" t="str">
        <f t="shared" si="136"/>
        <v>Lanceolated Warbler</v>
      </c>
      <c r="AC671" s="2" t="e">
        <f t="array" ref="AC671">IF(K671="3_art",IF(AB671=_xludf.XLOOKUP(W671,#REF!,#REF!),"",_xludf.XLOOKUP(W671,#REF!,#REF!)),IF(K671="2_familj",IF(AB671=_xludf.XLOOKUP(W671,#REF!,#REF!),"",_xludf.XLOOKUP(W671,#REF!,#REF!)),""))</f>
        <v>#REF!</v>
      </c>
    </row>
    <row r="672" spans="1:29" ht="13.5" customHeight="1">
      <c r="A672" s="37"/>
      <c r="B672" s="38" t="s">
        <v>36</v>
      </c>
      <c r="C672" s="38" t="s">
        <v>37</v>
      </c>
      <c r="D672" s="48"/>
      <c r="E672" s="68" t="s">
        <v>2262</v>
      </c>
      <c r="F672" s="41" t="s">
        <v>2263</v>
      </c>
      <c r="G672" s="41" t="s">
        <v>2264</v>
      </c>
      <c r="H672" s="49"/>
      <c r="K672" s="29" t="e">
        <f t="shared" si="145"/>
        <v>#REF!</v>
      </c>
      <c r="L672" s="30">
        <v>1</v>
      </c>
      <c r="M672" s="19" t="e">
        <f t="shared" si="179"/>
        <v>#REF!</v>
      </c>
      <c r="N672" s="29">
        <v>23</v>
      </c>
      <c r="O672" s="19" t="e">
        <f t="shared" si="150"/>
        <v>#REF!</v>
      </c>
      <c r="P672" s="30">
        <v>50</v>
      </c>
      <c r="Q672" s="19" t="str">
        <f t="shared" si="180"/>
        <v>Locustella</v>
      </c>
      <c r="R672" s="19" t="e">
        <f t="shared" si="181"/>
        <v>#REF!</v>
      </c>
      <c r="S672" s="30">
        <v>187</v>
      </c>
      <c r="T672" s="19" t="str">
        <f t="shared" si="146"/>
        <v>Locustella fluviatilis</v>
      </c>
      <c r="U672" s="29" t="s">
        <v>2262</v>
      </c>
      <c r="V672" s="19" t="e">
        <f t="array" aca="1" ref="V672" ca="1">_xludf.XLOOKUP(U672,#REF!,#REF!)</f>
        <v>#NAME?</v>
      </c>
      <c r="W672" s="29">
        <v>22413</v>
      </c>
      <c r="X672" s="3" t="str">
        <f t="shared" si="151"/>
        <v/>
      </c>
      <c r="Y672" s="2" t="e">
        <f t="shared" si="147"/>
        <v>#REF!</v>
      </c>
      <c r="Z672" s="2" t="e">
        <f t="shared" si="148"/>
        <v>#REF!</v>
      </c>
      <c r="AA672" s="2" t="e">
        <f t="shared" si="149"/>
        <v>#REF!</v>
      </c>
      <c r="AB672" s="20" t="str">
        <f t="shared" si="136"/>
        <v>River Warbler</v>
      </c>
      <c r="AC672" s="2" t="e">
        <f t="array" ref="AC672">IF(K672="3_art",IF(AB672=_xludf.XLOOKUP(W672,#REF!,#REF!),"",_xludf.XLOOKUP(W672,#REF!,#REF!)),IF(K672="2_familj",IF(AB672=_xludf.XLOOKUP(W672,#REF!,#REF!),"",_xludf.XLOOKUP(W672,#REF!,#REF!)),""))</f>
        <v>#REF!</v>
      </c>
    </row>
    <row r="673" spans="1:29" ht="13.5" customHeight="1">
      <c r="A673" s="37"/>
      <c r="B673" s="37"/>
      <c r="C673" s="37"/>
      <c r="D673" s="48"/>
      <c r="E673" s="68" t="s">
        <v>2265</v>
      </c>
      <c r="F673" s="41" t="s">
        <v>2266</v>
      </c>
      <c r="G673" s="41" t="s">
        <v>2267</v>
      </c>
      <c r="H673" s="49"/>
      <c r="K673" s="29" t="e">
        <f t="shared" si="145"/>
        <v>#REF!</v>
      </c>
      <c r="L673" s="30">
        <v>1</v>
      </c>
      <c r="M673" s="19" t="e">
        <f t="shared" si="179"/>
        <v>#REF!</v>
      </c>
      <c r="N673" s="29">
        <v>23</v>
      </c>
      <c r="O673" s="19" t="e">
        <f t="shared" si="150"/>
        <v>#REF!</v>
      </c>
      <c r="P673" s="30">
        <v>50</v>
      </c>
      <c r="Q673" s="19" t="str">
        <f t="shared" si="180"/>
        <v>Locustella</v>
      </c>
      <c r="R673" s="19" t="e">
        <f t="shared" si="181"/>
        <v>#REF!</v>
      </c>
      <c r="S673" s="30">
        <v>187</v>
      </c>
      <c r="T673" s="19" t="str">
        <f t="shared" si="146"/>
        <v>Locustella luscinioides</v>
      </c>
      <c r="U673" s="29" t="s">
        <v>2265</v>
      </c>
      <c r="V673" s="19" t="e">
        <f t="array" aca="1" ref="V673" ca="1">_xludf.XLOOKUP(U673,#REF!,#REF!)</f>
        <v>#NAME?</v>
      </c>
      <c r="W673" s="29">
        <v>22414</v>
      </c>
      <c r="X673" s="3" t="str">
        <f t="shared" si="151"/>
        <v/>
      </c>
      <c r="Y673" s="2" t="e">
        <f t="shared" si="147"/>
        <v>#REF!</v>
      </c>
      <c r="Z673" s="2" t="e">
        <f t="shared" si="148"/>
        <v>#REF!</v>
      </c>
      <c r="AA673" s="2" t="e">
        <f t="shared" si="149"/>
        <v>#REF!</v>
      </c>
      <c r="AB673" s="20" t="str">
        <f t="shared" si="136"/>
        <v>Savi’s Warbler</v>
      </c>
      <c r="AC673" s="2" t="e">
        <f t="array" ref="AC673">IF(K673="3_art",IF(AB673=_xludf.XLOOKUP(W673,#REF!,#REF!),"",_xludf.XLOOKUP(W673,#REF!,#REF!)),IF(K673="2_familj",IF(AB673=_xludf.XLOOKUP(W673,#REF!,#REF!),"",_xludf.XLOOKUP(W673,#REF!,#REF!)),""))</f>
        <v>#REF!</v>
      </c>
    </row>
    <row r="674" spans="1:29" ht="13.5" customHeight="1">
      <c r="A674" s="37"/>
      <c r="B674" s="38" t="s">
        <v>36</v>
      </c>
      <c r="C674" s="38" t="s">
        <v>37</v>
      </c>
      <c r="D674" s="51"/>
      <c r="E674" s="65" t="s">
        <v>2268</v>
      </c>
      <c r="F674" s="45" t="s">
        <v>2269</v>
      </c>
      <c r="G674" s="45" t="s">
        <v>2270</v>
      </c>
      <c r="H674" s="60"/>
      <c r="K674" s="29" t="e">
        <f t="shared" si="145"/>
        <v>#REF!</v>
      </c>
      <c r="L674" s="30">
        <v>1</v>
      </c>
      <c r="M674" s="19" t="e">
        <f t="shared" si="179"/>
        <v>#REF!</v>
      </c>
      <c r="N674" s="29">
        <v>23</v>
      </c>
      <c r="O674" s="19" t="e">
        <f t="shared" si="150"/>
        <v>#REF!</v>
      </c>
      <c r="P674" s="30">
        <v>50</v>
      </c>
      <c r="Q674" s="19" t="str">
        <f t="shared" si="180"/>
        <v>Locustella</v>
      </c>
      <c r="R674" s="19" t="e">
        <f t="shared" si="181"/>
        <v>#REF!</v>
      </c>
      <c r="S674" s="30">
        <v>187</v>
      </c>
      <c r="T674" s="19" t="str">
        <f t="shared" si="146"/>
        <v>Locustella luscinioides luscinioides</v>
      </c>
      <c r="U674" s="29" t="s">
        <v>2271</v>
      </c>
      <c r="V674" s="19" t="e">
        <f t="array" aca="1" ref="V674" ca="1">_xludf.XLOOKUP(U674,#REF!,#REF!)</f>
        <v>#NAME?</v>
      </c>
      <c r="W674" s="29">
        <v>22415</v>
      </c>
      <c r="X674" s="3" t="str">
        <f t="shared" si="151"/>
        <v/>
      </c>
      <c r="Y674" s="2" t="e">
        <f t="shared" si="147"/>
        <v>#REF!</v>
      </c>
      <c r="Z674" s="2" t="e">
        <f t="shared" si="148"/>
        <v>#REF!</v>
      </c>
      <c r="AA674" s="2" t="e">
        <f t="shared" si="149"/>
        <v>#REF!</v>
      </c>
      <c r="AB674" s="20" t="str">
        <f t="shared" si="136"/>
        <v xml:space="preserve">   Western Savi’s Warbler</v>
      </c>
      <c r="AC674" s="2" t="e">
        <f t="array" ref="AC674">IF(K674="3_art",IF(AB674=_xludf.XLOOKUP(W674,#REF!,#REF!),"",_xludf.XLOOKUP(W674,#REF!,#REF!)),IF(K674="2_familj",IF(AB674=_xludf.XLOOKUP(W674,#REF!,#REF!),"",_xludf.XLOOKUP(W674,#REF!,#REF!)),""))</f>
        <v>#REF!</v>
      </c>
    </row>
    <row r="675" spans="1:29" ht="13.5" customHeight="1">
      <c r="A675" s="37"/>
      <c r="B675" s="37"/>
      <c r="C675" s="37"/>
      <c r="D675" s="48"/>
      <c r="E675" s="68" t="s">
        <v>2272</v>
      </c>
      <c r="F675" s="121" t="s">
        <v>2273</v>
      </c>
      <c r="G675" s="121" t="s">
        <v>2274</v>
      </c>
      <c r="H675" s="49"/>
      <c r="K675" s="29" t="e">
        <f t="shared" si="145"/>
        <v>#REF!</v>
      </c>
      <c r="L675" s="30">
        <v>1</v>
      </c>
      <c r="M675" s="19" t="e">
        <f t="shared" si="179"/>
        <v>#REF!</v>
      </c>
      <c r="N675" s="29">
        <v>23</v>
      </c>
      <c r="O675" s="19" t="e">
        <f t="shared" si="150"/>
        <v>#REF!</v>
      </c>
      <c r="P675" s="30">
        <v>50</v>
      </c>
      <c r="Q675" s="19" t="str">
        <f t="shared" si="180"/>
        <v>Locustella</v>
      </c>
      <c r="R675" s="19" t="e">
        <f t="shared" si="181"/>
        <v>#REF!</v>
      </c>
      <c r="S675" s="30">
        <v>187</v>
      </c>
      <c r="T675" s="19" t="str">
        <f t="shared" si="146"/>
        <v>Locustella naevia</v>
      </c>
      <c r="U675" s="29" t="s">
        <v>2272</v>
      </c>
      <c r="V675" s="19" t="e">
        <f t="array" aca="1" ref="V675" ca="1">_xludf.XLOOKUP(U675,#REF!,#REF!)</f>
        <v>#NAME?</v>
      </c>
      <c r="W675" s="29">
        <v>22423</v>
      </c>
      <c r="X675" s="3" t="str">
        <f t="shared" si="151"/>
        <v/>
      </c>
      <c r="Y675" s="2" t="e">
        <f t="shared" si="147"/>
        <v>#REF!</v>
      </c>
      <c r="Z675" s="2" t="e">
        <f t="shared" si="148"/>
        <v>#REF!</v>
      </c>
      <c r="AA675" s="2" t="e">
        <f t="shared" si="149"/>
        <v>#REF!</v>
      </c>
      <c r="AB675" s="20" t="str">
        <f t="shared" si="136"/>
        <v>Common Grasshopper Warbler</v>
      </c>
      <c r="AC675" s="2" t="e">
        <f t="array" ref="AC675">IF(K675="3_art",IF(AB675=_xludf.XLOOKUP(W675,#REF!,#REF!),"",_xludf.XLOOKUP(W675,#REF!,#REF!)),IF(K675="2_familj",IF(AB675=_xludf.XLOOKUP(W675,#REF!,#REF!),"",_xludf.XLOOKUP(W675,#REF!,#REF!)),""))</f>
        <v>#REF!</v>
      </c>
    </row>
    <row r="676" spans="1:29" ht="13.5" customHeight="1">
      <c r="A676" s="37"/>
      <c r="B676" s="38" t="s">
        <v>36</v>
      </c>
      <c r="C676" s="38" t="s">
        <v>37</v>
      </c>
      <c r="D676" s="51"/>
      <c r="E676" s="65" t="s">
        <v>2275</v>
      </c>
      <c r="F676" s="45" t="s">
        <v>2276</v>
      </c>
      <c r="G676" s="45" t="s">
        <v>2277</v>
      </c>
      <c r="H676" s="49"/>
      <c r="K676" s="29" t="e">
        <f t="shared" si="145"/>
        <v>#REF!</v>
      </c>
      <c r="L676" s="30">
        <v>1</v>
      </c>
      <c r="M676" s="19" t="e">
        <f t="shared" si="179"/>
        <v>#REF!</v>
      </c>
      <c r="N676" s="29">
        <v>23</v>
      </c>
      <c r="O676" s="19" t="e">
        <f t="shared" si="150"/>
        <v>#REF!</v>
      </c>
      <c r="P676" s="30">
        <v>50</v>
      </c>
      <c r="Q676" s="19" t="str">
        <f t="shared" si="180"/>
        <v>Locustella</v>
      </c>
      <c r="R676" s="19" t="e">
        <f t="shared" si="181"/>
        <v>#REF!</v>
      </c>
      <c r="S676" s="30">
        <v>187</v>
      </c>
      <c r="T676" s="19" t="str">
        <f t="shared" si="146"/>
        <v>Locustella naevia naevia</v>
      </c>
      <c r="U676" s="29" t="s">
        <v>2278</v>
      </c>
      <c r="V676" s="19" t="e">
        <f t="array" aca="1" ref="V676" ca="1">_xludf.XLOOKUP(U676,#REF!,#REF!)</f>
        <v>#NAME?</v>
      </c>
      <c r="W676" s="29">
        <v>22424</v>
      </c>
      <c r="X676" s="3" t="str">
        <f t="shared" si="151"/>
        <v/>
      </c>
      <c r="Y676" s="2" t="e">
        <f t="shared" si="147"/>
        <v>#REF!</v>
      </c>
      <c r="Z676" s="2" t="e">
        <f t="shared" si="148"/>
        <v>#REF!</v>
      </c>
      <c r="AA676" s="2" t="e">
        <f t="shared" si="149"/>
        <v>#REF!</v>
      </c>
      <c r="AB676" s="20" t="str">
        <f t="shared" si="136"/>
        <v xml:space="preserve">   European Grasshopper Warbler</v>
      </c>
      <c r="AC676" s="2" t="e">
        <f t="array" ref="AC676">IF(K676="3_art",IF(AB676=_xludf.XLOOKUP(W676,#REF!,#REF!),"",_xludf.XLOOKUP(W676,#REF!,#REF!)),IF(K676="2_familj",IF(AB676=_xludf.XLOOKUP(W676,#REF!,#REF!),"",_xludf.XLOOKUP(W676,#REF!,#REF!)),""))</f>
        <v>#REF!</v>
      </c>
    </row>
    <row r="677" spans="1:29" ht="13.5" customHeight="1">
      <c r="A677" s="33"/>
      <c r="B677" s="33"/>
      <c r="C677" s="33"/>
      <c r="D677" s="34" t="s">
        <v>21</v>
      </c>
      <c r="E677" s="35" t="s">
        <v>2279</v>
      </c>
      <c r="F677" s="36" t="s">
        <v>2280</v>
      </c>
      <c r="G677" s="36" t="s">
        <v>2281</v>
      </c>
      <c r="H677" s="33"/>
      <c r="K677" s="29" t="e">
        <f t="shared" si="145"/>
        <v>#REF!</v>
      </c>
      <c r="L677" s="30">
        <v>1</v>
      </c>
      <c r="M677" s="19" t="e">
        <f t="shared" si="179"/>
        <v>#REF!</v>
      </c>
      <c r="N677" s="29">
        <v>23</v>
      </c>
      <c r="O677" s="19" t="e">
        <f t="shared" si="150"/>
        <v>#REF!</v>
      </c>
      <c r="P677" s="30">
        <v>51</v>
      </c>
      <c r="Q677" s="19" t="str">
        <f t="shared" si="180"/>
        <v>Locustella</v>
      </c>
      <c r="R677" s="19" t="e">
        <f t="shared" si="181"/>
        <v>#REF!</v>
      </c>
      <c r="S677" s="30">
        <v>187</v>
      </c>
      <c r="T677" s="19" t="str">
        <f t="shared" si="146"/>
        <v>Hirundinidae</v>
      </c>
      <c r="U677" s="29" t="s">
        <v>2279</v>
      </c>
      <c r="V677" s="19" t="e">
        <f t="array" aca="1" ref="V677" ca="1">_xludf.XLOOKUP(U677,#REF!,#REF!)</f>
        <v>#NAME?</v>
      </c>
      <c r="W677" s="29">
        <v>22575</v>
      </c>
      <c r="X677" s="3" t="str">
        <f t="shared" si="151"/>
        <v/>
      </c>
      <c r="Y677" s="2" t="e">
        <f t="shared" si="147"/>
        <v>#REF!</v>
      </c>
      <c r="Z677" s="20" t="e">
        <f t="shared" si="148"/>
        <v>#REF!</v>
      </c>
      <c r="AA677" s="2" t="e">
        <f t="shared" si="149"/>
        <v>#REF!</v>
      </c>
      <c r="AB677" s="20" t="str">
        <f t="shared" si="136"/>
        <v>Swallows</v>
      </c>
      <c r="AC677" s="2" t="e">
        <f t="array" ref="AC677">IF(K677="3_art",IF(AB677=_xludf.XLOOKUP(W677,#REF!,#REF!),"",_xludf.XLOOKUP(W677,#REF!,#REF!)),IF(K677="2_familj",IF(AB677=_xludf.XLOOKUP(W677,#REF!,#REF!),"",_xludf.XLOOKUP(W677,#REF!,#REF!)),""))</f>
        <v>#REF!</v>
      </c>
    </row>
    <row r="678" spans="1:29" ht="13.5" customHeight="1">
      <c r="A678" s="37"/>
      <c r="B678" s="37"/>
      <c r="C678" s="37"/>
      <c r="D678" s="48"/>
      <c r="E678" s="40" t="s">
        <v>2282</v>
      </c>
      <c r="F678" s="41" t="s">
        <v>2283</v>
      </c>
      <c r="G678" s="41" t="s">
        <v>2284</v>
      </c>
      <c r="H678" s="49"/>
      <c r="K678" s="29" t="e">
        <f t="shared" si="145"/>
        <v>#REF!</v>
      </c>
      <c r="L678" s="30">
        <v>1</v>
      </c>
      <c r="M678" s="19" t="e">
        <f t="shared" si="179"/>
        <v>#REF!</v>
      </c>
      <c r="N678" s="29">
        <v>23</v>
      </c>
      <c r="O678" s="19" t="e">
        <f t="shared" si="150"/>
        <v>#REF!</v>
      </c>
      <c r="P678" s="30">
        <v>51</v>
      </c>
      <c r="Q678" s="19" t="str">
        <f t="shared" si="180"/>
        <v>Riparia</v>
      </c>
      <c r="R678" s="19" t="e">
        <f t="shared" si="181"/>
        <v>#REF!</v>
      </c>
      <c r="S678" s="30">
        <v>188</v>
      </c>
      <c r="T678" s="19" t="str">
        <f t="shared" si="146"/>
        <v>Riparia riparia</v>
      </c>
      <c r="U678" s="29" t="s">
        <v>2282</v>
      </c>
      <c r="V678" s="19" t="e">
        <f t="array" aca="1" ref="V678" ca="1">_xludf.XLOOKUP(U678,#REF!,#REF!)</f>
        <v>#NAME?</v>
      </c>
      <c r="W678" s="29">
        <v>22622</v>
      </c>
      <c r="X678" s="3" t="str">
        <f t="shared" si="151"/>
        <v/>
      </c>
      <c r="Y678" s="2" t="e">
        <f t="shared" si="147"/>
        <v>#REF!</v>
      </c>
      <c r="Z678" s="2" t="e">
        <f t="shared" si="148"/>
        <v>#REF!</v>
      </c>
      <c r="AA678" s="2" t="e">
        <f t="shared" si="149"/>
        <v>#REF!</v>
      </c>
      <c r="AB678" s="20" t="str">
        <f t="shared" si="136"/>
        <v>Sand Martin</v>
      </c>
      <c r="AC678" s="2" t="e">
        <f t="array" ref="AC678">IF(K678="3_art",IF(AB678=_xludf.XLOOKUP(W678,#REF!,#REF!),"",_xludf.XLOOKUP(W678,#REF!,#REF!)),IF(K678="2_familj",IF(AB678=_xludf.XLOOKUP(W678,#REF!,#REF!),"",_xludf.XLOOKUP(W678,#REF!,#REF!)),""))</f>
        <v>#REF!</v>
      </c>
    </row>
    <row r="679" spans="1:29" ht="13.5" customHeight="1">
      <c r="A679" s="37"/>
      <c r="B679" s="38" t="s">
        <v>36</v>
      </c>
      <c r="C679" s="38" t="s">
        <v>37</v>
      </c>
      <c r="D679" s="51"/>
      <c r="E679" s="44" t="s">
        <v>2285</v>
      </c>
      <c r="F679" s="45" t="s">
        <v>2286</v>
      </c>
      <c r="G679" s="45" t="s">
        <v>2287</v>
      </c>
      <c r="H679" s="60"/>
      <c r="K679" s="29" t="e">
        <f t="shared" si="145"/>
        <v>#REF!</v>
      </c>
      <c r="L679" s="30">
        <v>1</v>
      </c>
      <c r="M679" s="19" t="e">
        <f t="shared" si="179"/>
        <v>#REF!</v>
      </c>
      <c r="N679" s="29">
        <v>23</v>
      </c>
      <c r="O679" s="19" t="e">
        <f t="shared" si="150"/>
        <v>#REF!</v>
      </c>
      <c r="P679" s="30">
        <v>51</v>
      </c>
      <c r="Q679" s="19" t="str">
        <f t="shared" si="180"/>
        <v>Riparia</v>
      </c>
      <c r="R679" s="19" t="e">
        <f t="shared" si="181"/>
        <v>#REF!</v>
      </c>
      <c r="S679" s="30">
        <v>188</v>
      </c>
      <c r="T679" s="19" t="str">
        <f t="shared" si="146"/>
        <v>Riparia riparia riparia</v>
      </c>
      <c r="U679" s="29" t="s">
        <v>2288</v>
      </c>
      <c r="V679" s="19" t="e">
        <f t="array" aca="1" ref="V679" ca="1">_xludf.XLOOKUP(U679,#REF!,#REF!)</f>
        <v>#NAME?</v>
      </c>
      <c r="W679" s="29">
        <v>22623</v>
      </c>
      <c r="X679" s="3" t="str">
        <f t="shared" si="151"/>
        <v/>
      </c>
      <c r="Y679" s="2" t="e">
        <f t="shared" si="147"/>
        <v>#REF!</v>
      </c>
      <c r="Z679" s="2" t="e">
        <f t="shared" si="148"/>
        <v>#REF!</v>
      </c>
      <c r="AA679" s="2" t="e">
        <f t="shared" si="149"/>
        <v>#REF!</v>
      </c>
      <c r="AB679" s="20" t="str">
        <f t="shared" si="136"/>
        <v xml:space="preserve">   Common Sand Martin</v>
      </c>
      <c r="AC679" s="2" t="e">
        <f t="array" ref="AC679">IF(K679="3_art",IF(AB679=_xludf.XLOOKUP(W679,#REF!,#REF!),"",_xludf.XLOOKUP(W679,#REF!,#REF!)),IF(K679="2_familj",IF(AB679=_xludf.XLOOKUP(W679,#REF!,#REF!),"",_xludf.XLOOKUP(W679,#REF!,#REF!)),""))</f>
        <v>#REF!</v>
      </c>
    </row>
    <row r="680" spans="1:29" ht="13.5" customHeight="1">
      <c r="A680" s="37" t="s">
        <v>84</v>
      </c>
      <c r="B680" s="38" t="s">
        <v>36</v>
      </c>
      <c r="C680" s="38" t="s">
        <v>31</v>
      </c>
      <c r="D680" s="66" t="s">
        <v>460</v>
      </c>
      <c r="E680" s="40" t="s">
        <v>2289</v>
      </c>
      <c r="F680" s="41" t="s">
        <v>2290</v>
      </c>
      <c r="G680" s="41" t="s">
        <v>2291</v>
      </c>
      <c r="H680" s="49"/>
      <c r="K680" s="29" t="e">
        <f t="shared" si="145"/>
        <v>#REF!</v>
      </c>
      <c r="L680" s="30">
        <v>1</v>
      </c>
      <c r="M680" s="19" t="e">
        <f t="shared" si="179"/>
        <v>#REF!</v>
      </c>
      <c r="N680" s="29">
        <v>23</v>
      </c>
      <c r="O680" s="19" t="e">
        <f t="shared" si="150"/>
        <v>#REF!</v>
      </c>
      <c r="P680" s="30">
        <v>51</v>
      </c>
      <c r="Q680" s="19" t="str">
        <f t="shared" si="180"/>
        <v>Ptyonoprogne</v>
      </c>
      <c r="R680" s="19" t="e">
        <f t="shared" si="181"/>
        <v>#REF!</v>
      </c>
      <c r="S680" s="30">
        <v>189</v>
      </c>
      <c r="T680" s="19" t="str">
        <f t="shared" si="146"/>
        <v>Ptyonoprogne rupestris</v>
      </c>
      <c r="U680" s="29" t="s">
        <v>2289</v>
      </c>
      <c r="V680" s="19" t="e">
        <f t="array" aca="1" ref="V680" ca="1">_xludf.XLOOKUP(U680,#REF!,#REF!)</f>
        <v>#NAME?</v>
      </c>
      <c r="W680" s="29">
        <v>22720</v>
      </c>
      <c r="X680" s="3" t="str">
        <f t="shared" si="151"/>
        <v/>
      </c>
      <c r="Y680" s="2" t="e">
        <f t="shared" si="147"/>
        <v>#REF!</v>
      </c>
      <c r="Z680" s="2" t="e">
        <f t="shared" si="148"/>
        <v>#REF!</v>
      </c>
      <c r="AA680" s="2" t="e">
        <f t="shared" si="149"/>
        <v>#REF!</v>
      </c>
      <c r="AB680" s="20" t="str">
        <f t="shared" si="136"/>
        <v>Eurasian Crag Martin</v>
      </c>
      <c r="AC680" s="2" t="e">
        <f t="array" ref="AC680">IF(K680="3_art",IF(AB680=_xludf.XLOOKUP(W680,#REF!,#REF!),"",_xludf.XLOOKUP(W680,#REF!,#REF!)),IF(K680="2_familj",IF(AB680=_xludf.XLOOKUP(W680,#REF!,#REF!),"",_xludf.XLOOKUP(W680,#REF!,#REF!)),""))</f>
        <v>#REF!</v>
      </c>
    </row>
    <row r="681" spans="1:29" ht="13.5" customHeight="1">
      <c r="A681" s="37"/>
      <c r="B681" s="37"/>
      <c r="C681" s="37"/>
      <c r="D681" s="48"/>
      <c r="E681" s="40" t="s">
        <v>2292</v>
      </c>
      <c r="F681" s="41" t="s">
        <v>2293</v>
      </c>
      <c r="G681" s="41" t="s">
        <v>2294</v>
      </c>
      <c r="H681" s="49"/>
      <c r="K681" s="29" t="e">
        <f t="shared" si="145"/>
        <v>#REF!</v>
      </c>
      <c r="L681" s="30">
        <v>1</v>
      </c>
      <c r="M681" s="19" t="e">
        <f t="shared" si="179"/>
        <v>#REF!</v>
      </c>
      <c r="N681" s="29">
        <v>23</v>
      </c>
      <c r="O681" s="19" t="e">
        <f t="shared" si="150"/>
        <v>#REF!</v>
      </c>
      <c r="P681" s="30">
        <v>51</v>
      </c>
      <c r="Q681" s="19" t="str">
        <f t="shared" si="180"/>
        <v>Hirundo</v>
      </c>
      <c r="R681" s="19" t="e">
        <f t="shared" si="181"/>
        <v>#REF!</v>
      </c>
      <c r="S681" s="30">
        <v>190</v>
      </c>
      <c r="T681" s="19" t="str">
        <f t="shared" si="146"/>
        <v>Hirundo rustica</v>
      </c>
      <c r="U681" s="29" t="s">
        <v>2292</v>
      </c>
      <c r="V681" s="19" t="e">
        <f t="array" aca="1" ref="V681" ca="1">_xludf.XLOOKUP(U681,#REF!,#REF!)</f>
        <v>#NAME?</v>
      </c>
      <c r="W681" s="29">
        <v>22758</v>
      </c>
      <c r="X681" s="3" t="str">
        <f t="shared" si="151"/>
        <v/>
      </c>
      <c r="Y681" s="2" t="e">
        <f t="shared" si="147"/>
        <v>#REF!</v>
      </c>
      <c r="Z681" s="2" t="e">
        <f t="shared" si="148"/>
        <v>#REF!</v>
      </c>
      <c r="AA681" s="2" t="e">
        <f t="shared" si="149"/>
        <v>#REF!</v>
      </c>
      <c r="AB681" s="20" t="str">
        <f t="shared" si="136"/>
        <v>Barn Swallow</v>
      </c>
      <c r="AC681" s="2" t="e">
        <f t="array" ref="AC681">IF(K681="3_art",IF(AB681=_xludf.XLOOKUP(W681,#REF!,#REF!),"",_xludf.XLOOKUP(W681,#REF!,#REF!)),IF(K681="2_familj",IF(AB681=_xludf.XLOOKUP(W681,#REF!,#REF!),"",_xludf.XLOOKUP(W681,#REF!,#REF!)),""))</f>
        <v>#REF!</v>
      </c>
    </row>
    <row r="682" spans="1:29" ht="13.5" customHeight="1">
      <c r="A682" s="37"/>
      <c r="B682" s="38" t="s">
        <v>36</v>
      </c>
      <c r="C682" s="38" t="s">
        <v>37</v>
      </c>
      <c r="D682" s="51"/>
      <c r="E682" s="44" t="s">
        <v>2295</v>
      </c>
      <c r="F682" s="45" t="s">
        <v>2296</v>
      </c>
      <c r="G682" s="45" t="s">
        <v>2297</v>
      </c>
      <c r="H682" s="60"/>
      <c r="K682" s="29" t="e">
        <f t="shared" si="145"/>
        <v>#REF!</v>
      </c>
      <c r="L682" s="30">
        <v>1</v>
      </c>
      <c r="M682" s="19" t="e">
        <f t="shared" si="179"/>
        <v>#REF!</v>
      </c>
      <c r="N682" s="29">
        <v>23</v>
      </c>
      <c r="O682" s="19" t="e">
        <f t="shared" si="150"/>
        <v>#REF!</v>
      </c>
      <c r="P682" s="30">
        <v>51</v>
      </c>
      <c r="Q682" s="19" t="str">
        <f t="shared" si="180"/>
        <v>Hirundo</v>
      </c>
      <c r="R682" s="19" t="e">
        <f t="shared" si="181"/>
        <v>#REF!</v>
      </c>
      <c r="S682" s="30">
        <v>190</v>
      </c>
      <c r="T682" s="19" t="str">
        <f t="shared" si="146"/>
        <v>Hirundo rustica rustica</v>
      </c>
      <c r="U682" s="29" t="s">
        <v>2298</v>
      </c>
      <c r="V682" s="19" t="e">
        <f t="array" aca="1" ref="V682" ca="1">_xludf.XLOOKUP(U682,#REF!,#REF!)</f>
        <v>#NAME?</v>
      </c>
      <c r="W682" s="29">
        <v>22759</v>
      </c>
      <c r="X682" s="3" t="str">
        <f t="shared" si="151"/>
        <v/>
      </c>
      <c r="Y682" s="2" t="e">
        <f t="shared" si="147"/>
        <v>#REF!</v>
      </c>
      <c r="Z682" s="2" t="e">
        <f t="shared" si="148"/>
        <v>#REF!</v>
      </c>
      <c r="AA682" s="2" t="e">
        <f t="shared" si="149"/>
        <v>#REF!</v>
      </c>
      <c r="AB682" s="20" t="str">
        <f t="shared" si="136"/>
        <v xml:space="preserve">   European Barn Swallow</v>
      </c>
      <c r="AC682" s="2" t="e">
        <f t="array" ref="AC682">IF(K682="3_art",IF(AB682=_xludf.XLOOKUP(W682,#REF!,#REF!),"",_xludf.XLOOKUP(W682,#REF!,#REF!)),IF(K682="2_familj",IF(AB682=_xludf.XLOOKUP(W682,#REF!,#REF!),"",_xludf.XLOOKUP(W682,#REF!,#REF!)),""))</f>
        <v>#REF!</v>
      </c>
    </row>
    <row r="683" spans="1:29" ht="13.5" customHeight="1">
      <c r="A683" s="37"/>
      <c r="B683" s="38"/>
      <c r="C683" s="38"/>
      <c r="D683" s="48"/>
      <c r="E683" s="40" t="s">
        <v>2299</v>
      </c>
      <c r="F683" s="41" t="s">
        <v>2300</v>
      </c>
      <c r="G683" s="82" t="s">
        <v>2301</v>
      </c>
      <c r="H683" s="49"/>
      <c r="K683" s="29" t="e">
        <f t="shared" si="145"/>
        <v>#REF!</v>
      </c>
      <c r="L683" s="30">
        <v>1</v>
      </c>
      <c r="M683" s="19" t="e">
        <f t="shared" si="179"/>
        <v>#REF!</v>
      </c>
      <c r="N683" s="29">
        <v>23</v>
      </c>
      <c r="O683" s="19" t="e">
        <f t="shared" si="150"/>
        <v>#REF!</v>
      </c>
      <c r="P683" s="30">
        <v>51</v>
      </c>
      <c r="Q683" s="19" t="str">
        <f t="shared" si="180"/>
        <v>Delichon</v>
      </c>
      <c r="R683" s="19" t="e">
        <f t="shared" si="181"/>
        <v>#REF!</v>
      </c>
      <c r="S683" s="30">
        <v>191</v>
      </c>
      <c r="T683" s="19" t="str">
        <f t="shared" si="146"/>
        <v>Delichon urbicum</v>
      </c>
      <c r="U683" s="29" t="s">
        <v>2299</v>
      </c>
      <c r="V683" s="19" t="e">
        <f t="array" aca="1" ref="V683" ca="1">_xludf.XLOOKUP(U683,#REF!,#REF!)</f>
        <v>#NAME?</v>
      </c>
      <c r="W683" s="29">
        <v>22778</v>
      </c>
      <c r="X683" s="3" t="str">
        <f t="shared" si="151"/>
        <v/>
      </c>
      <c r="Y683" s="2" t="e">
        <f t="shared" si="147"/>
        <v>#REF!</v>
      </c>
      <c r="Z683" s="2" t="e">
        <f t="shared" si="148"/>
        <v>#REF!</v>
      </c>
      <c r="AA683" s="2" t="e">
        <f t="shared" si="149"/>
        <v>#REF!</v>
      </c>
      <c r="AB683" s="20" t="str">
        <f t="shared" si="136"/>
        <v>Western House Martin</v>
      </c>
      <c r="AC683" s="2" t="e">
        <f t="array" ref="AC683">IF(K683="3_art",IF(AB683=_xludf.XLOOKUP(W683,#REF!,#REF!),"",_xludf.XLOOKUP(W683,#REF!,#REF!)),IF(K683="2_familj",IF(AB683=_xludf.XLOOKUP(W683,#REF!,#REF!),"",_xludf.XLOOKUP(W683,#REF!,#REF!)),""))</f>
        <v>#REF!</v>
      </c>
    </row>
    <row r="684" spans="1:29" ht="13.5" customHeight="1">
      <c r="A684" s="37"/>
      <c r="B684" s="38" t="s">
        <v>36</v>
      </c>
      <c r="C684" s="38" t="s">
        <v>37</v>
      </c>
      <c r="D684" s="51"/>
      <c r="E684" s="44" t="s">
        <v>2302</v>
      </c>
      <c r="F684" s="70" t="s">
        <v>2303</v>
      </c>
      <c r="G684" s="70" t="s">
        <v>2304</v>
      </c>
      <c r="H684" s="50"/>
      <c r="K684" s="29" t="e">
        <f t="shared" si="145"/>
        <v>#REF!</v>
      </c>
      <c r="L684" s="30">
        <v>1</v>
      </c>
      <c r="M684" s="19" t="e">
        <f t="shared" si="179"/>
        <v>#REF!</v>
      </c>
      <c r="N684" s="29">
        <v>23</v>
      </c>
      <c r="O684" s="19" t="e">
        <f t="shared" si="150"/>
        <v>#REF!</v>
      </c>
      <c r="P684" s="30">
        <v>51</v>
      </c>
      <c r="Q684" s="19" t="str">
        <f t="shared" si="180"/>
        <v>Delichon</v>
      </c>
      <c r="R684" s="19" t="e">
        <f t="shared" si="181"/>
        <v>#REF!</v>
      </c>
      <c r="S684" s="30">
        <v>191</v>
      </c>
      <c r="T684" s="19" t="str">
        <f t="shared" si="146"/>
        <v>Delichon urbicum urbicum</v>
      </c>
      <c r="U684" s="29" t="s">
        <v>2305</v>
      </c>
      <c r="V684" s="19" t="e">
        <f t="array" aca="1" ref="V684" ca="1">_xludf.XLOOKUP(U684,#REF!,#REF!)</f>
        <v>#NAME?</v>
      </c>
      <c r="W684" s="29">
        <v>22779</v>
      </c>
      <c r="X684" s="3" t="str">
        <f t="shared" si="151"/>
        <v/>
      </c>
      <c r="Y684" s="2" t="e">
        <f t="shared" si="147"/>
        <v>#REF!</v>
      </c>
      <c r="Z684" s="2" t="e">
        <f t="shared" si="148"/>
        <v>#REF!</v>
      </c>
      <c r="AA684" s="2" t="e">
        <f t="shared" si="149"/>
        <v>#REF!</v>
      </c>
      <c r="AB684" s="20" t="str">
        <f t="shared" si="136"/>
        <v xml:space="preserve">   Northern House Martin</v>
      </c>
      <c r="AC684" s="2" t="e">
        <f t="array" ref="AC684">IF(K684="3_art",IF(AB684=_xludf.XLOOKUP(W684,#REF!,#REF!),"",_xludf.XLOOKUP(W684,#REF!,#REF!)),IF(K684="2_familj",IF(AB684=_xludf.XLOOKUP(W684,#REF!,#REF!),"",_xludf.XLOOKUP(W684,#REF!,#REF!)),""))</f>
        <v>#REF!</v>
      </c>
    </row>
    <row r="685" spans="1:29" ht="13.5" customHeight="1">
      <c r="A685" s="37"/>
      <c r="B685" s="37" t="s">
        <v>36</v>
      </c>
      <c r="C685" s="37" t="s">
        <v>55</v>
      </c>
      <c r="D685" s="48"/>
      <c r="E685" s="68" t="s">
        <v>2306</v>
      </c>
      <c r="F685" s="41" t="s">
        <v>2307</v>
      </c>
      <c r="G685" s="41" t="s">
        <v>2308</v>
      </c>
      <c r="H685" s="50"/>
      <c r="K685" s="29" t="e">
        <f t="shared" si="145"/>
        <v>#REF!</v>
      </c>
      <c r="L685" s="30">
        <v>1</v>
      </c>
      <c r="M685" s="19" t="e">
        <f t="shared" si="179"/>
        <v>#REF!</v>
      </c>
      <c r="N685" s="29">
        <v>23</v>
      </c>
      <c r="O685" s="19" t="e">
        <f t="shared" si="150"/>
        <v>#REF!</v>
      </c>
      <c r="P685" s="30">
        <v>51</v>
      </c>
      <c r="Q685" s="19" t="str">
        <f t="shared" si="180"/>
        <v>Cecropis</v>
      </c>
      <c r="R685" s="19" t="e">
        <f t="shared" si="181"/>
        <v>#REF!</v>
      </c>
      <c r="S685" s="30">
        <v>192</v>
      </c>
      <c r="T685" s="19" t="str">
        <f t="shared" si="146"/>
        <v>Cecropis rufula</v>
      </c>
      <c r="U685" s="29" t="s">
        <v>2306</v>
      </c>
      <c r="V685" s="19" t="e">
        <f t="array" aca="1" ref="V685" ca="1">_xludf.XLOOKUP(U685,#REF!,#REF!)</f>
        <v>#NAME?</v>
      </c>
      <c r="W685" s="29">
        <v>22810</v>
      </c>
      <c r="X685" s="3" t="str">
        <f t="shared" si="151"/>
        <v/>
      </c>
      <c r="Y685" s="2" t="e">
        <f t="shared" si="147"/>
        <v>#REF!</v>
      </c>
      <c r="Z685" s="2" t="e">
        <f t="shared" si="148"/>
        <v>#REF!</v>
      </c>
      <c r="AA685" s="2" t="e">
        <f t="shared" si="149"/>
        <v>#REF!</v>
      </c>
      <c r="AB685" s="20" t="str">
        <f t="shared" si="136"/>
        <v>European Red-rumped Swallow</v>
      </c>
      <c r="AC685" s="2" t="e">
        <f t="array" ref="AC685">IF(K685="3_art",IF(AB685=_xludf.XLOOKUP(W685,#REF!,#REF!),"",_xludf.XLOOKUP(W685,#REF!,#REF!)),IF(K685="2_familj",IF(AB685=_xludf.XLOOKUP(W685,#REF!,#REF!),"",_xludf.XLOOKUP(W685,#REF!,#REF!)),""))</f>
        <v>#REF!</v>
      </c>
    </row>
    <row r="686" spans="1:29" ht="13.5" customHeight="1">
      <c r="A686" s="37" t="s">
        <v>84</v>
      </c>
      <c r="B686" s="37" t="s">
        <v>36</v>
      </c>
      <c r="C686" s="37" t="s">
        <v>31</v>
      </c>
      <c r="D686" s="66" t="s">
        <v>446</v>
      </c>
      <c r="E686" s="122" t="s">
        <v>2309</v>
      </c>
      <c r="F686" s="56" t="s">
        <v>2310</v>
      </c>
      <c r="G686" s="56" t="s">
        <v>2311</v>
      </c>
      <c r="H686" s="41" t="s">
        <v>2312</v>
      </c>
      <c r="K686" s="29" t="e">
        <f t="shared" si="145"/>
        <v>#REF!</v>
      </c>
      <c r="L686" s="30">
        <v>1</v>
      </c>
      <c r="M686" s="19" t="e">
        <f t="shared" si="179"/>
        <v>#REF!</v>
      </c>
      <c r="N686" s="29">
        <v>23</v>
      </c>
      <c r="O686" s="19" t="e">
        <f t="shared" si="150"/>
        <v>#REF!</v>
      </c>
      <c r="P686" s="30">
        <v>51</v>
      </c>
      <c r="Q686" s="19" t="str">
        <f t="shared" si="180"/>
        <v>Cecropis</v>
      </c>
      <c r="R686" s="19" t="e">
        <f t="shared" si="181"/>
        <v>#REF!</v>
      </c>
      <c r="S686" s="30">
        <v>192</v>
      </c>
      <c r="T686" s="19" t="str">
        <f t="shared" si="146"/>
        <v>Cecropis daurica</v>
      </c>
      <c r="U686" s="29" t="s">
        <v>2309</v>
      </c>
      <c r="V686" s="19" t="e">
        <f t="array" aca="1" ref="V686" ca="1">_xludf.XLOOKUP(U686,#REF!,#REF!)</f>
        <v>#NAME?</v>
      </c>
      <c r="W686" s="29">
        <v>22813</v>
      </c>
      <c r="X686" s="3" t="str">
        <f t="shared" si="151"/>
        <v/>
      </c>
      <c r="Y686" s="2" t="e">
        <f t="shared" si="147"/>
        <v>#REF!</v>
      </c>
      <c r="Z686" s="2" t="e">
        <f t="shared" si="148"/>
        <v>#REF!</v>
      </c>
      <c r="AA686" s="2" t="e">
        <f t="shared" si="149"/>
        <v>#REF!</v>
      </c>
      <c r="AB686" s="2" t="str">
        <f t="shared" si="136"/>
        <v>Eastern Red-rumped Swallow</v>
      </c>
      <c r="AC686" s="2" t="e">
        <f t="array" ref="AC686">IF(K686="3_art",IF(AB686=_xludf.XLOOKUP(W686,#REF!,#REF!),"",_xludf.XLOOKUP(W686,#REF!,#REF!)),IF(K686="2_familj",IF(AB686=_xludf.XLOOKUP(W686,#REF!,#REF!),"",_xludf.XLOOKUP(W686,#REF!,#REF!)),""))</f>
        <v>#REF!</v>
      </c>
    </row>
    <row r="687" spans="1:29" ht="13.5" customHeight="1">
      <c r="A687" s="38" t="s">
        <v>84</v>
      </c>
      <c r="B687" s="38" t="s">
        <v>36</v>
      </c>
      <c r="C687" s="38" t="s">
        <v>31</v>
      </c>
      <c r="D687" s="66" t="s">
        <v>377</v>
      </c>
      <c r="E687" s="40" t="s">
        <v>2313</v>
      </c>
      <c r="F687" s="41" t="s">
        <v>2314</v>
      </c>
      <c r="G687" s="41" t="s">
        <v>2315</v>
      </c>
      <c r="H687" s="41" t="s">
        <v>343</v>
      </c>
      <c r="K687" s="29" t="e">
        <f t="shared" si="145"/>
        <v>#REF!</v>
      </c>
      <c r="L687" s="30">
        <v>1</v>
      </c>
      <c r="M687" s="19" t="e">
        <f t="shared" si="179"/>
        <v>#REF!</v>
      </c>
      <c r="N687" s="29">
        <v>23</v>
      </c>
      <c r="O687" s="19" t="e">
        <f t="shared" si="150"/>
        <v>#REF!</v>
      </c>
      <c r="P687" s="30">
        <v>51</v>
      </c>
      <c r="Q687" s="19" t="str">
        <f t="shared" si="180"/>
        <v>Petrochelidon</v>
      </c>
      <c r="R687" s="19" t="e">
        <f t="shared" si="181"/>
        <v>#REF!</v>
      </c>
      <c r="S687" s="30">
        <v>193</v>
      </c>
      <c r="T687" s="19" t="str">
        <f t="shared" si="146"/>
        <v>Petrochelidon pyrrhonota</v>
      </c>
      <c r="U687" s="29" t="s">
        <v>2313</v>
      </c>
      <c r="V687" s="19" t="e">
        <f t="array" aca="1" ref="V687" ca="1">_xludf.XLOOKUP(U687,#REF!,#REF!)</f>
        <v>#NAME?</v>
      </c>
      <c r="W687" s="29">
        <v>22833</v>
      </c>
      <c r="X687" s="3" t="str">
        <f t="shared" si="151"/>
        <v/>
      </c>
      <c r="Y687" s="2" t="e">
        <f t="shared" si="147"/>
        <v>#REF!</v>
      </c>
      <c r="Z687" s="2" t="e">
        <f t="shared" si="148"/>
        <v>#REF!</v>
      </c>
      <c r="AA687" s="2" t="e">
        <f t="shared" si="149"/>
        <v>#REF!</v>
      </c>
      <c r="AB687" s="20" t="str">
        <f t="shared" si="136"/>
        <v>American Cliff Swallow</v>
      </c>
      <c r="AC687" s="2" t="e">
        <f t="array" ref="AC687">IF(K687="3_art",IF(AB687=_xludf.XLOOKUP(W687,#REF!,#REF!),"",_xludf.XLOOKUP(W687,#REF!,#REF!)),IF(K687="2_familj",IF(AB687=_xludf.XLOOKUP(W687,#REF!,#REF!),"",_xludf.XLOOKUP(W687,#REF!,#REF!)),""))</f>
        <v>#REF!</v>
      </c>
    </row>
    <row r="688" spans="1:29" ht="13.5" customHeight="1">
      <c r="A688" s="33"/>
      <c r="B688" s="33"/>
      <c r="C688" s="33"/>
      <c r="D688" s="34" t="s">
        <v>21</v>
      </c>
      <c r="E688" s="35" t="s">
        <v>2316</v>
      </c>
      <c r="F688" s="36" t="s">
        <v>2317</v>
      </c>
      <c r="G688" s="36" t="s">
        <v>2318</v>
      </c>
      <c r="H688" s="33"/>
      <c r="K688" s="29" t="e">
        <f t="shared" si="145"/>
        <v>#REF!</v>
      </c>
      <c r="L688" s="30">
        <v>1</v>
      </c>
      <c r="M688" s="19" t="e">
        <f t="shared" si="179"/>
        <v>#REF!</v>
      </c>
      <c r="N688" s="29">
        <v>23</v>
      </c>
      <c r="O688" s="19" t="e">
        <f t="shared" si="150"/>
        <v>#REF!</v>
      </c>
      <c r="P688" s="30">
        <v>52</v>
      </c>
      <c r="Q688" s="19" t="str">
        <f t="shared" si="180"/>
        <v>Petrochelidon</v>
      </c>
      <c r="R688" s="19" t="e">
        <f t="shared" si="181"/>
        <v>#REF!</v>
      </c>
      <c r="S688" s="30">
        <v>193</v>
      </c>
      <c r="T688" s="19" t="str">
        <f t="shared" si="146"/>
        <v>Aegithalidae</v>
      </c>
      <c r="U688" s="29" t="s">
        <v>2316</v>
      </c>
      <c r="V688" s="19" t="e">
        <f t="array" aca="1" ref="V688" ca="1">_xludf.XLOOKUP(U688,#REF!,#REF!)</f>
        <v>#NAME?</v>
      </c>
      <c r="W688" s="29">
        <v>22859</v>
      </c>
      <c r="X688" s="3" t="str">
        <f t="shared" si="151"/>
        <v/>
      </c>
      <c r="Y688" s="2" t="e">
        <f t="shared" si="147"/>
        <v>#REF!</v>
      </c>
      <c r="Z688" s="20" t="e">
        <f t="shared" si="148"/>
        <v>#REF!</v>
      </c>
      <c r="AA688" s="2" t="e">
        <f t="shared" si="149"/>
        <v>#REF!</v>
      </c>
      <c r="AB688" s="20" t="str">
        <f t="shared" si="136"/>
        <v>Bushtits</v>
      </c>
      <c r="AC688" s="2" t="e">
        <f t="array" ref="AC688">IF(K688="3_art",IF(AB688=_xludf.XLOOKUP(W688,#REF!,#REF!),"",_xludf.XLOOKUP(W688,#REF!,#REF!)),IF(K688="2_familj",IF(AB688=_xludf.XLOOKUP(W688,#REF!,#REF!),"",_xludf.XLOOKUP(W688,#REF!,#REF!)),""))</f>
        <v>#REF!</v>
      </c>
    </row>
    <row r="689" spans="1:29" ht="13.5" customHeight="1">
      <c r="A689" s="37"/>
      <c r="B689" s="37"/>
      <c r="C689" s="37"/>
      <c r="D689" s="48"/>
      <c r="E689" s="40" t="s">
        <v>2319</v>
      </c>
      <c r="F689" s="41" t="s">
        <v>2320</v>
      </c>
      <c r="G689" s="41" t="s">
        <v>2321</v>
      </c>
      <c r="H689" s="49"/>
      <c r="K689" s="29" t="e">
        <f t="shared" si="145"/>
        <v>#REF!</v>
      </c>
      <c r="L689" s="30">
        <v>1</v>
      </c>
      <c r="M689" s="19" t="e">
        <f t="shared" si="179"/>
        <v>#REF!</v>
      </c>
      <c r="N689" s="29">
        <v>23</v>
      </c>
      <c r="O689" s="19" t="e">
        <f t="shared" si="150"/>
        <v>#REF!</v>
      </c>
      <c r="P689" s="30">
        <v>52</v>
      </c>
      <c r="Q689" s="19" t="str">
        <f t="shared" si="180"/>
        <v>Aegithalos</v>
      </c>
      <c r="R689" s="19" t="e">
        <f t="shared" si="181"/>
        <v>#REF!</v>
      </c>
      <c r="S689" s="30">
        <v>194</v>
      </c>
      <c r="T689" s="19" t="str">
        <f t="shared" si="146"/>
        <v>Aegithalos caudatus</v>
      </c>
      <c r="U689" s="29" t="s">
        <v>2319</v>
      </c>
      <c r="V689" s="19" t="e">
        <f t="array" aca="1" ref="V689" ca="1">_xludf.XLOOKUP(U689,#REF!,#REF!)</f>
        <v>#NAME?</v>
      </c>
      <c r="W689" s="29">
        <v>22880</v>
      </c>
      <c r="X689" s="3" t="str">
        <f t="shared" si="151"/>
        <v/>
      </c>
      <c r="Y689" s="2" t="e">
        <f t="shared" si="147"/>
        <v>#REF!</v>
      </c>
      <c r="Z689" s="2" t="e">
        <f t="shared" si="148"/>
        <v>#REF!</v>
      </c>
      <c r="AA689" s="2" t="e">
        <f t="shared" si="149"/>
        <v>#REF!</v>
      </c>
      <c r="AB689" s="20" t="str">
        <f t="shared" si="136"/>
        <v>Long-tailed Tit</v>
      </c>
      <c r="AC689" s="2" t="e">
        <f t="array" ref="AC689">IF(K689="3_art",IF(AB689=_xludf.XLOOKUP(W689,#REF!,#REF!),"",_xludf.XLOOKUP(W689,#REF!,#REF!)),IF(K689="2_familj",IF(AB689=_xludf.XLOOKUP(W689,#REF!,#REF!),"",_xludf.XLOOKUP(W689,#REF!,#REF!)),""))</f>
        <v>#REF!</v>
      </c>
    </row>
    <row r="690" spans="1:29" ht="13.5" customHeight="1">
      <c r="A690" s="37"/>
      <c r="B690" s="38" t="s">
        <v>36</v>
      </c>
      <c r="C690" s="38" t="s">
        <v>37</v>
      </c>
      <c r="D690" s="51"/>
      <c r="E690" s="44" t="s">
        <v>2322</v>
      </c>
      <c r="F690" s="45" t="s">
        <v>2323</v>
      </c>
      <c r="G690" s="45" t="s">
        <v>2324</v>
      </c>
      <c r="H690" s="60"/>
      <c r="K690" s="29" t="e">
        <f t="shared" si="145"/>
        <v>#REF!</v>
      </c>
      <c r="L690" s="30">
        <v>1</v>
      </c>
      <c r="M690" s="19" t="e">
        <f t="shared" si="179"/>
        <v>#REF!</v>
      </c>
      <c r="N690" s="29">
        <v>23</v>
      </c>
      <c r="O690" s="19" t="e">
        <f t="shared" si="150"/>
        <v>#REF!</v>
      </c>
      <c r="P690" s="30">
        <v>52</v>
      </c>
      <c r="Q690" s="19" t="str">
        <f t="shared" si="180"/>
        <v>Aegithalos</v>
      </c>
      <c r="R690" s="19" t="e">
        <f t="shared" si="181"/>
        <v>#REF!</v>
      </c>
      <c r="S690" s="30">
        <v>194</v>
      </c>
      <c r="T690" s="19" t="str">
        <f t="shared" si="146"/>
        <v>Aegithalos caudatus caudatus</v>
      </c>
      <c r="U690" s="29" t="s">
        <v>2325</v>
      </c>
      <c r="V690" s="19" t="e">
        <f t="array" aca="1" ref="V690" ca="1">_xludf.XLOOKUP(U690,#REF!,#REF!)</f>
        <v>#NAME?</v>
      </c>
      <c r="W690" s="29">
        <v>22881</v>
      </c>
      <c r="X690" s="3" t="str">
        <f t="shared" si="151"/>
        <v/>
      </c>
      <c r="Y690" s="2" t="e">
        <f t="shared" si="147"/>
        <v>#REF!</v>
      </c>
      <c r="Z690" s="2" t="e">
        <f t="shared" si="148"/>
        <v>#REF!</v>
      </c>
      <c r="AA690" s="2" t="e">
        <f t="shared" si="149"/>
        <v>#REF!</v>
      </c>
      <c r="AB690" s="20" t="str">
        <f t="shared" si="136"/>
        <v xml:space="preserve">   Northern Long-tailed Tit</v>
      </c>
      <c r="AC690" s="2" t="e">
        <f t="array" ref="AC690">IF(K690="3_art",IF(AB690=_xludf.XLOOKUP(W690,#REF!,#REF!),"",_xludf.XLOOKUP(W690,#REF!,#REF!)),IF(K690="2_familj",IF(AB690=_xludf.XLOOKUP(W690,#REF!,#REF!),"",_xludf.XLOOKUP(W690,#REF!,#REF!)),""))</f>
        <v>#REF!</v>
      </c>
    </row>
    <row r="691" spans="1:29" ht="13.5" customHeight="1">
      <c r="A691" s="37"/>
      <c r="B691" s="38" t="s">
        <v>36</v>
      </c>
      <c r="C691" s="74" t="s">
        <v>55</v>
      </c>
      <c r="D691" s="51"/>
      <c r="E691" s="44" t="s">
        <v>2326</v>
      </c>
      <c r="F691" s="45" t="s">
        <v>2327</v>
      </c>
      <c r="G691" s="45" t="s">
        <v>2328</v>
      </c>
      <c r="H691" s="79"/>
      <c r="K691" s="29" t="e">
        <f t="shared" si="145"/>
        <v>#REF!</v>
      </c>
      <c r="L691" s="30">
        <v>1</v>
      </c>
      <c r="M691" s="19" t="e">
        <f t="shared" si="179"/>
        <v>#REF!</v>
      </c>
      <c r="N691" s="29">
        <v>23</v>
      </c>
      <c r="O691" s="19" t="e">
        <f t="shared" si="150"/>
        <v>#REF!</v>
      </c>
      <c r="P691" s="30">
        <v>52</v>
      </c>
      <c r="Q691" s="19" t="str">
        <f t="shared" si="180"/>
        <v>Aegithalos</v>
      </c>
      <c r="R691" s="19" t="e">
        <f t="shared" si="181"/>
        <v>#REF!</v>
      </c>
      <c r="S691" s="30">
        <v>194</v>
      </c>
      <c r="T691" s="19" t="str">
        <f t="shared" si="146"/>
        <v>Aegithalos caudatus europaeus</v>
      </c>
      <c r="U691" s="29" t="s">
        <v>2329</v>
      </c>
      <c r="V691" s="19" t="e">
        <f t="array" aca="1" ref="V691" ca="1">_xludf.XLOOKUP(U691,#REF!,#REF!)</f>
        <v>#NAME?</v>
      </c>
      <c r="W691" s="29">
        <v>22883</v>
      </c>
      <c r="X691" s="3" t="str">
        <f t="shared" si="151"/>
        <v/>
      </c>
      <c r="Y691" s="2" t="e">
        <f t="shared" si="147"/>
        <v>#REF!</v>
      </c>
      <c r="Z691" s="2" t="e">
        <f t="shared" si="148"/>
        <v>#REF!</v>
      </c>
      <c r="AA691" s="2" t="e">
        <f t="shared" si="149"/>
        <v>#REF!</v>
      </c>
      <c r="AB691" s="20" t="str">
        <f t="shared" si="136"/>
        <v xml:space="preserve">   Continental Long-tailed Tit</v>
      </c>
      <c r="AC691" s="2" t="e">
        <f t="array" ref="AC691">IF(K691="3_art",IF(AB691=_xludf.XLOOKUP(W691,#REF!,#REF!),"",_xludf.XLOOKUP(W691,#REF!,#REF!)),IF(K691="2_familj",IF(AB691=_xludf.XLOOKUP(W691,#REF!,#REF!),"",_xludf.XLOOKUP(W691,#REF!,#REF!)),""))</f>
        <v>#REF!</v>
      </c>
    </row>
    <row r="692" spans="1:29" ht="13.5" customHeight="1">
      <c r="A692" s="33"/>
      <c r="B692" s="33"/>
      <c r="C692" s="33"/>
      <c r="D692" s="34" t="s">
        <v>21</v>
      </c>
      <c r="E692" s="35" t="s">
        <v>2330</v>
      </c>
      <c r="F692" s="36" t="s">
        <v>2331</v>
      </c>
      <c r="G692" s="35" t="s">
        <v>2332</v>
      </c>
      <c r="H692" s="33"/>
      <c r="K692" s="29" t="e">
        <f t="shared" si="145"/>
        <v>#REF!</v>
      </c>
      <c r="L692" s="30">
        <v>1</v>
      </c>
      <c r="M692" s="19" t="e">
        <f t="shared" si="179"/>
        <v>#REF!</v>
      </c>
      <c r="N692" s="29">
        <v>23</v>
      </c>
      <c r="O692" s="19" t="e">
        <f t="shared" si="150"/>
        <v>#REF!</v>
      </c>
      <c r="P692" s="30">
        <v>53</v>
      </c>
      <c r="Q692" s="19" t="str">
        <f t="shared" si="180"/>
        <v>Aegithalos</v>
      </c>
      <c r="R692" s="19" t="e">
        <f t="shared" si="181"/>
        <v>#REF!</v>
      </c>
      <c r="S692" s="30">
        <v>194</v>
      </c>
      <c r="T692" s="19" t="str">
        <f t="shared" si="146"/>
        <v>Cettiidae</v>
      </c>
      <c r="U692" s="29" t="s">
        <v>2330</v>
      </c>
      <c r="V692" s="19" t="e">
        <f t="array" aca="1" ref="V692" ca="1">_xludf.XLOOKUP(U692,#REF!,#REF!)</f>
        <v>#NAME?</v>
      </c>
      <c r="W692" s="29">
        <v>22929</v>
      </c>
      <c r="X692" s="3" t="str">
        <f t="shared" si="151"/>
        <v/>
      </c>
      <c r="Y692" s="2" t="e">
        <f t="shared" si="147"/>
        <v>#REF!</v>
      </c>
      <c r="Z692" s="20" t="e">
        <f t="shared" si="148"/>
        <v>#REF!</v>
      </c>
      <c r="AA692" s="2" t="e">
        <f t="shared" si="149"/>
        <v>#REF!</v>
      </c>
      <c r="AB692" s="2" t="str">
        <f t="shared" si="136"/>
        <v>Bush Warblers and Allies</v>
      </c>
      <c r="AC692" s="2" t="e">
        <f t="array" ref="AC692">IF(K692="3_art",IF(AB692=_xludf.XLOOKUP(W692,#REF!,#REF!),"",_xludf.XLOOKUP(W692,#REF!,#REF!)),IF(K692="2_familj",IF(AB692=_xludf.XLOOKUP(W692,#REF!,#REF!),"",_xludf.XLOOKUP(W692,#REF!,#REF!)),""))</f>
        <v>#REF!</v>
      </c>
    </row>
    <row r="693" spans="1:29" ht="13.5" customHeight="1">
      <c r="A693" s="38" t="s">
        <v>84</v>
      </c>
      <c r="B693" s="37"/>
      <c r="C693" s="37"/>
      <c r="D693" s="66" t="s">
        <v>165</v>
      </c>
      <c r="E693" s="40" t="s">
        <v>2333</v>
      </c>
      <c r="F693" s="55" t="s">
        <v>2334</v>
      </c>
      <c r="G693" s="41" t="s">
        <v>2335</v>
      </c>
      <c r="H693" s="41" t="s">
        <v>2336</v>
      </c>
      <c r="K693" s="29" t="e">
        <f t="shared" si="145"/>
        <v>#REF!</v>
      </c>
      <c r="L693" s="30">
        <v>1</v>
      </c>
      <c r="M693" s="19" t="e">
        <f t="shared" si="179"/>
        <v>#REF!</v>
      </c>
      <c r="N693" s="29">
        <v>23</v>
      </c>
      <c r="O693" s="19" t="e">
        <f t="shared" si="150"/>
        <v>#REF!</v>
      </c>
      <c r="P693" s="30">
        <v>53</v>
      </c>
      <c r="Q693" s="19" t="str">
        <f t="shared" si="180"/>
        <v>Cettia</v>
      </c>
      <c r="R693" s="19" t="e">
        <f t="shared" si="181"/>
        <v>#REF!</v>
      </c>
      <c r="S693" s="30">
        <v>195</v>
      </c>
      <c r="T693" s="19" t="str">
        <f t="shared" si="146"/>
        <v>Cettia cetti</v>
      </c>
      <c r="U693" s="29" t="s">
        <v>2333</v>
      </c>
      <c r="V693" s="19" t="e">
        <f t="array" aca="1" ref="V693" ca="1">_xludf.XLOOKUP(U693,#REF!,#REF!)</f>
        <v>#NAME?</v>
      </c>
      <c r="W693" s="29">
        <v>22973</v>
      </c>
      <c r="X693" s="3" t="str">
        <f t="shared" si="151"/>
        <v/>
      </c>
      <c r="Y693" s="2" t="e">
        <f t="shared" si="147"/>
        <v>#REF!</v>
      </c>
      <c r="Z693" s="2" t="e">
        <f t="shared" si="148"/>
        <v>#REF!</v>
      </c>
      <c r="AA693" s="2" t="e">
        <f t="shared" si="149"/>
        <v>#REF!</v>
      </c>
      <c r="AB693" s="20" t="str">
        <f t="shared" si="136"/>
        <v>Cetti’s Warbler</v>
      </c>
      <c r="AC693" s="2" t="e">
        <f t="array" ref="AC693">IF(K693="3_art",IF(AB693=_xludf.XLOOKUP(W693,#REF!,#REF!),"",_xludf.XLOOKUP(W693,#REF!,#REF!)),IF(K693="2_familj",IF(AB693=_xludf.XLOOKUP(W693,#REF!,#REF!),"",_xludf.XLOOKUP(W693,#REF!,#REF!)),""))</f>
        <v>#REF!</v>
      </c>
    </row>
    <row r="694" spans="1:29" ht="13.5" customHeight="1">
      <c r="A694" s="37"/>
      <c r="B694" s="38" t="s">
        <v>36</v>
      </c>
      <c r="C694" s="38" t="s">
        <v>31</v>
      </c>
      <c r="D694" s="72" t="s">
        <v>377</v>
      </c>
      <c r="E694" s="44" t="s">
        <v>2337</v>
      </c>
      <c r="F694" s="70" t="s">
        <v>2338</v>
      </c>
      <c r="G694" s="63" t="s">
        <v>2339</v>
      </c>
      <c r="H694" s="60"/>
      <c r="K694" s="29" t="e">
        <f t="shared" si="145"/>
        <v>#REF!</v>
      </c>
      <c r="L694" s="30">
        <v>1</v>
      </c>
      <c r="M694" s="19" t="e">
        <f t="shared" si="179"/>
        <v>#REF!</v>
      </c>
      <c r="N694" s="29">
        <v>23</v>
      </c>
      <c r="O694" s="19" t="e">
        <f t="shared" si="150"/>
        <v>#REF!</v>
      </c>
      <c r="P694" s="30">
        <v>53</v>
      </c>
      <c r="Q694" s="19" t="str">
        <f t="shared" si="180"/>
        <v>Cettia</v>
      </c>
      <c r="R694" s="19" t="e">
        <f t="shared" si="181"/>
        <v>#REF!</v>
      </c>
      <c r="S694" s="30">
        <v>195</v>
      </c>
      <c r="T694" s="19" t="str">
        <f t="shared" si="146"/>
        <v>Cettia cetti albiventris</v>
      </c>
      <c r="U694" s="29" t="s">
        <v>2340</v>
      </c>
      <c r="V694" s="19" t="e">
        <f t="array" aca="1" ref="V694" ca="1">_xludf.XLOOKUP(U694,#REF!,#REF!)</f>
        <v>#NAME?</v>
      </c>
      <c r="W694" s="29">
        <v>22976</v>
      </c>
      <c r="X694" s="3" t="str">
        <f t="shared" si="151"/>
        <v/>
      </c>
      <c r="Y694" s="2" t="e">
        <f t="shared" si="147"/>
        <v>#REF!</v>
      </c>
      <c r="Z694" s="2" t="e">
        <f t="shared" si="148"/>
        <v>#REF!</v>
      </c>
      <c r="AA694" s="2" t="e">
        <f t="shared" si="149"/>
        <v>#REF!</v>
      </c>
      <c r="AB694" s="20" t="str">
        <f t="shared" si="136"/>
        <v xml:space="preserve">   Turkestan Cetti’s Warbler*</v>
      </c>
      <c r="AC694" s="2" t="e">
        <f t="array" ref="AC694">IF(K694="3_art",IF(AB694=_xludf.XLOOKUP(W694,#REF!,#REF!),"",_xludf.XLOOKUP(W694,#REF!,#REF!)),IF(K694="2_familj",IF(AB694=_xludf.XLOOKUP(W694,#REF!,#REF!),"",_xludf.XLOOKUP(W694,#REF!,#REF!)),""))</f>
        <v>#REF!</v>
      </c>
    </row>
    <row r="695" spans="1:29" ht="13.5" customHeight="1">
      <c r="A695" s="33"/>
      <c r="B695" s="33"/>
      <c r="C695" s="33"/>
      <c r="D695" s="34" t="s">
        <v>21</v>
      </c>
      <c r="E695" s="35" t="s">
        <v>2341</v>
      </c>
      <c r="F695" s="36" t="s">
        <v>2342</v>
      </c>
      <c r="G695" s="35" t="s">
        <v>2343</v>
      </c>
      <c r="H695" s="33"/>
      <c r="K695" s="29" t="e">
        <f t="shared" si="145"/>
        <v>#REF!</v>
      </c>
      <c r="L695" s="30">
        <v>1</v>
      </c>
      <c r="M695" s="19" t="e">
        <f t="shared" si="179"/>
        <v>#REF!</v>
      </c>
      <c r="N695" s="29">
        <v>23</v>
      </c>
      <c r="O695" s="19" t="e">
        <f t="shared" si="150"/>
        <v>#REF!</v>
      </c>
      <c r="P695" s="30">
        <v>54</v>
      </c>
      <c r="Q695" s="19" t="str">
        <f t="shared" si="180"/>
        <v>Cettia</v>
      </c>
      <c r="R695" s="19" t="e">
        <f t="shared" si="181"/>
        <v>#REF!</v>
      </c>
      <c r="S695" s="30">
        <v>195</v>
      </c>
      <c r="T695" s="19" t="str">
        <f t="shared" si="146"/>
        <v>Phylloscopidae</v>
      </c>
      <c r="U695" s="29" t="s">
        <v>2341</v>
      </c>
      <c r="V695" s="19" t="e">
        <f t="array" aca="1" ref="V695" ca="1">_xludf.XLOOKUP(U695,#REF!,#REF!)</f>
        <v>#NAME?</v>
      </c>
      <c r="W695" s="29">
        <v>23062</v>
      </c>
      <c r="X695" s="3" t="str">
        <f t="shared" si="151"/>
        <v/>
      </c>
      <c r="Y695" s="2" t="e">
        <f t="shared" si="147"/>
        <v>#REF!</v>
      </c>
      <c r="Z695" s="20" t="e">
        <f t="shared" si="148"/>
        <v>#REF!</v>
      </c>
      <c r="AA695" s="2" t="e">
        <f t="shared" si="149"/>
        <v>#REF!</v>
      </c>
      <c r="AB695" s="2" t="str">
        <f t="shared" si="136"/>
        <v>Leaf Warblers</v>
      </c>
      <c r="AC695" s="2" t="e">
        <f t="array" ref="AC695">IF(K695="3_art",IF(AB695=_xludf.XLOOKUP(W695,#REF!,#REF!),"",_xludf.XLOOKUP(W695,#REF!,#REF!)),IF(K695="2_familj",IF(AB695=_xludf.XLOOKUP(W695,#REF!,#REF!),"",_xludf.XLOOKUP(W695,#REF!,#REF!)),""))</f>
        <v>#REF!</v>
      </c>
    </row>
    <row r="696" spans="1:29" ht="13.5" customHeight="1">
      <c r="A696" s="37"/>
      <c r="B696" s="38" t="s">
        <v>36</v>
      </c>
      <c r="C696" s="38" t="s">
        <v>37</v>
      </c>
      <c r="D696" s="48"/>
      <c r="E696" s="68" t="s">
        <v>2344</v>
      </c>
      <c r="F696" s="41" t="s">
        <v>2345</v>
      </c>
      <c r="G696" s="41" t="s">
        <v>2346</v>
      </c>
      <c r="H696" s="49"/>
      <c r="K696" s="29" t="e">
        <f t="shared" si="145"/>
        <v>#REF!</v>
      </c>
      <c r="L696" s="30">
        <v>1</v>
      </c>
      <c r="M696" s="19" t="e">
        <f t="shared" si="179"/>
        <v>#REF!</v>
      </c>
      <c r="N696" s="29">
        <v>23</v>
      </c>
      <c r="O696" s="19" t="e">
        <f t="shared" si="150"/>
        <v>#REF!</v>
      </c>
      <c r="P696" s="30">
        <v>54</v>
      </c>
      <c r="Q696" s="19" t="str">
        <f t="shared" si="180"/>
        <v>Phylloscopus</v>
      </c>
      <c r="R696" s="19" t="e">
        <f t="shared" si="181"/>
        <v>#REF!</v>
      </c>
      <c r="S696" s="30">
        <v>196</v>
      </c>
      <c r="T696" s="19" t="str">
        <f t="shared" si="146"/>
        <v>Phylloscopus sibilatrix</v>
      </c>
      <c r="U696" s="29" t="s">
        <v>2344</v>
      </c>
      <c r="V696" s="19" t="e">
        <f t="array" aca="1" ref="V696" ca="1">_xludf.XLOOKUP(U696,#REF!,#REF!)</f>
        <v>#NAME?</v>
      </c>
      <c r="W696" s="29">
        <v>23064</v>
      </c>
      <c r="X696" s="3" t="str">
        <f t="shared" si="151"/>
        <v/>
      </c>
      <c r="Y696" s="2" t="e">
        <f t="shared" si="147"/>
        <v>#REF!</v>
      </c>
      <c r="Z696" s="2" t="e">
        <f t="shared" si="148"/>
        <v>#REF!</v>
      </c>
      <c r="AA696" s="2" t="e">
        <f t="shared" si="149"/>
        <v>#REF!</v>
      </c>
      <c r="AB696" s="20" t="str">
        <f t="shared" si="136"/>
        <v>Wood Warbler</v>
      </c>
      <c r="AC696" s="2" t="e">
        <f t="array" ref="AC696">IF(K696="3_art",IF(AB696=_xludf.XLOOKUP(W696,#REF!,#REF!),"",_xludf.XLOOKUP(W696,#REF!,#REF!)),IF(K696="2_familj",IF(AB696=_xludf.XLOOKUP(W696,#REF!,#REF!),"",_xludf.XLOOKUP(W696,#REF!,#REF!)),""))</f>
        <v>#REF!</v>
      </c>
    </row>
    <row r="697" spans="1:29" ht="13.5" customHeight="1">
      <c r="A697" s="38" t="s">
        <v>84</v>
      </c>
      <c r="B697" s="38" t="s">
        <v>36</v>
      </c>
      <c r="C697" s="38" t="s">
        <v>31</v>
      </c>
      <c r="D697" s="66" t="s">
        <v>502</v>
      </c>
      <c r="E697" s="68" t="s">
        <v>2347</v>
      </c>
      <c r="F697" s="41" t="s">
        <v>2348</v>
      </c>
      <c r="G697" s="41" t="s">
        <v>2349</v>
      </c>
      <c r="H697" s="49" t="s">
        <v>2350</v>
      </c>
      <c r="K697" s="29" t="e">
        <f t="shared" si="145"/>
        <v>#REF!</v>
      </c>
      <c r="L697" s="30">
        <v>1</v>
      </c>
      <c r="M697" s="19" t="e">
        <f t="shared" si="179"/>
        <v>#REF!</v>
      </c>
      <c r="N697" s="29">
        <v>23</v>
      </c>
      <c r="O697" s="19" t="e">
        <f t="shared" si="150"/>
        <v>#REF!</v>
      </c>
      <c r="P697" s="30">
        <v>54</v>
      </c>
      <c r="Q697" s="19" t="str">
        <f t="shared" si="180"/>
        <v>Phylloscopus</v>
      </c>
      <c r="R697" s="19" t="e">
        <f t="shared" si="181"/>
        <v>#REF!</v>
      </c>
      <c r="S697" s="30">
        <v>196</v>
      </c>
      <c r="T697" s="19" t="str">
        <f t="shared" si="146"/>
        <v>Phylloscopus bonelli</v>
      </c>
      <c r="U697" s="29" t="s">
        <v>2347</v>
      </c>
      <c r="V697" s="19" t="e">
        <f t="array" aca="1" ref="V697" ca="1">_xludf.XLOOKUP(U697,#REF!,#REF!)</f>
        <v>#NAME?</v>
      </c>
      <c r="W697" s="29">
        <v>23065</v>
      </c>
      <c r="X697" s="3" t="str">
        <f t="shared" si="151"/>
        <v/>
      </c>
      <c r="Y697" s="2" t="e">
        <f t="shared" si="147"/>
        <v>#REF!</v>
      </c>
      <c r="Z697" s="2" t="e">
        <f t="shared" si="148"/>
        <v>#REF!</v>
      </c>
      <c r="AA697" s="2" t="e">
        <f t="shared" si="149"/>
        <v>#REF!</v>
      </c>
      <c r="AB697" s="20" t="str">
        <f t="shared" si="136"/>
        <v>Western Bonelli’s Warbler</v>
      </c>
      <c r="AC697" s="2" t="e">
        <f t="array" ref="AC697">IF(K697="3_art",IF(AB697=_xludf.XLOOKUP(W697,#REF!,#REF!),"",_xludf.XLOOKUP(W697,#REF!,#REF!)),IF(K697="2_familj",IF(AB697=_xludf.XLOOKUP(W697,#REF!,#REF!),"",_xludf.XLOOKUP(W697,#REF!,#REF!)),""))</f>
        <v>#REF!</v>
      </c>
    </row>
    <row r="698" spans="1:29" ht="13.5" customHeight="1">
      <c r="A698" s="38" t="s">
        <v>84</v>
      </c>
      <c r="B698" s="38" t="s">
        <v>36</v>
      </c>
      <c r="C698" s="38" t="s">
        <v>31</v>
      </c>
      <c r="D698" s="66" t="s">
        <v>446</v>
      </c>
      <c r="E698" s="68" t="s">
        <v>2351</v>
      </c>
      <c r="F698" s="41" t="s">
        <v>2352</v>
      </c>
      <c r="G698" s="41" t="s">
        <v>2353</v>
      </c>
      <c r="H698" s="49" t="s">
        <v>2350</v>
      </c>
      <c r="K698" s="29" t="e">
        <f t="shared" si="145"/>
        <v>#REF!</v>
      </c>
      <c r="L698" s="30">
        <v>1</v>
      </c>
      <c r="M698" s="19" t="e">
        <f t="shared" si="179"/>
        <v>#REF!</v>
      </c>
      <c r="N698" s="29">
        <v>23</v>
      </c>
      <c r="O698" s="19" t="e">
        <f t="shared" si="150"/>
        <v>#REF!</v>
      </c>
      <c r="P698" s="30">
        <v>54</v>
      </c>
      <c r="Q698" s="19" t="str">
        <f t="shared" si="180"/>
        <v>Phylloscopus</v>
      </c>
      <c r="R698" s="19" t="e">
        <f t="shared" si="181"/>
        <v>#REF!</v>
      </c>
      <c r="S698" s="30">
        <v>196</v>
      </c>
      <c r="T698" s="19" t="str">
        <f t="shared" si="146"/>
        <v>Phylloscopus orientalis</v>
      </c>
      <c r="U698" s="29" t="s">
        <v>2351</v>
      </c>
      <c r="V698" s="19" t="e">
        <f t="array" aca="1" ref="V698" ca="1">_xludf.XLOOKUP(U698,#REF!,#REF!)</f>
        <v>#NAME?</v>
      </c>
      <c r="W698" s="29">
        <v>23066</v>
      </c>
      <c r="X698" s="3" t="str">
        <f t="shared" si="151"/>
        <v/>
      </c>
      <c r="Y698" s="2" t="e">
        <f t="shared" si="147"/>
        <v>#REF!</v>
      </c>
      <c r="Z698" s="2" t="e">
        <f t="shared" si="148"/>
        <v>#REF!</v>
      </c>
      <c r="AA698" s="2" t="e">
        <f t="shared" si="149"/>
        <v>#REF!</v>
      </c>
      <c r="AB698" s="20" t="str">
        <f t="shared" si="136"/>
        <v>Eastern Bonelli’s Warbler</v>
      </c>
      <c r="AC698" s="2" t="e">
        <f t="array" ref="AC698">IF(K698="3_art",IF(AB698=_xludf.XLOOKUP(W698,#REF!,#REF!),"",_xludf.XLOOKUP(W698,#REF!,#REF!)),IF(K698="2_familj",IF(AB698=_xludf.XLOOKUP(W698,#REF!,#REF!),"",_xludf.XLOOKUP(W698,#REF!,#REF!)),""))</f>
        <v>#REF!</v>
      </c>
    </row>
    <row r="699" spans="1:29" ht="13.5" customHeight="1">
      <c r="A699" s="37"/>
      <c r="B699" s="38" t="s">
        <v>36</v>
      </c>
      <c r="C699" s="38" t="s">
        <v>55</v>
      </c>
      <c r="D699" s="48"/>
      <c r="E699" s="68" t="s">
        <v>2354</v>
      </c>
      <c r="F699" s="41" t="s">
        <v>2355</v>
      </c>
      <c r="G699" s="41" t="s">
        <v>2356</v>
      </c>
      <c r="H699" s="49"/>
      <c r="K699" s="29" t="e">
        <f t="shared" si="145"/>
        <v>#REF!</v>
      </c>
      <c r="L699" s="30">
        <v>1</v>
      </c>
      <c r="M699" s="19" t="e">
        <f t="shared" si="179"/>
        <v>#REF!</v>
      </c>
      <c r="N699" s="29">
        <v>23</v>
      </c>
      <c r="O699" s="19" t="e">
        <f t="shared" si="150"/>
        <v>#REF!</v>
      </c>
      <c r="P699" s="30">
        <v>54</v>
      </c>
      <c r="Q699" s="19" t="str">
        <f t="shared" si="180"/>
        <v>Phylloscopus</v>
      </c>
      <c r="R699" s="19" t="e">
        <f t="shared" si="181"/>
        <v>#REF!</v>
      </c>
      <c r="S699" s="30">
        <v>196</v>
      </c>
      <c r="T699" s="19" t="str">
        <f t="shared" si="146"/>
        <v>Phylloscopus inornatus</v>
      </c>
      <c r="U699" s="29" t="s">
        <v>2354</v>
      </c>
      <c r="V699" s="19" t="e">
        <f t="array" aca="1" ref="V699" ca="1">_xludf.XLOOKUP(U699,#REF!,#REF!)</f>
        <v>#NAME?</v>
      </c>
      <c r="W699" s="29">
        <v>23074</v>
      </c>
      <c r="X699" s="3" t="str">
        <f t="shared" si="151"/>
        <v/>
      </c>
      <c r="Y699" s="2" t="e">
        <f t="shared" si="147"/>
        <v>#REF!</v>
      </c>
      <c r="Z699" s="2" t="e">
        <f t="shared" si="148"/>
        <v>#REF!</v>
      </c>
      <c r="AA699" s="2" t="e">
        <f t="shared" si="149"/>
        <v>#REF!</v>
      </c>
      <c r="AB699" s="20" t="str">
        <f t="shared" si="136"/>
        <v>Yellow-browed Warbler</v>
      </c>
      <c r="AC699" s="2" t="e">
        <f t="array" ref="AC699">IF(K699="3_art",IF(AB699=_xludf.XLOOKUP(W699,#REF!,#REF!),"",_xludf.XLOOKUP(W699,#REF!,#REF!)),IF(K699="2_familj",IF(AB699=_xludf.XLOOKUP(W699,#REF!,#REF!),"",_xludf.XLOOKUP(W699,#REF!,#REF!)),""))</f>
        <v>#REF!</v>
      </c>
    </row>
    <row r="700" spans="1:29" ht="13.5" customHeight="1">
      <c r="A700" s="37"/>
      <c r="B700" s="37"/>
      <c r="C700" s="37"/>
      <c r="D700" s="48"/>
      <c r="E700" s="68" t="s">
        <v>2357</v>
      </c>
      <c r="F700" s="41" t="s">
        <v>2358</v>
      </c>
      <c r="G700" s="41" t="s">
        <v>2359</v>
      </c>
      <c r="H700" s="49"/>
      <c r="K700" s="29" t="e">
        <f t="shared" si="145"/>
        <v>#REF!</v>
      </c>
      <c r="L700" s="30">
        <v>1</v>
      </c>
      <c r="M700" s="19" t="e">
        <f t="shared" si="179"/>
        <v>#REF!</v>
      </c>
      <c r="N700" s="29">
        <v>23</v>
      </c>
      <c r="O700" s="19" t="e">
        <f t="shared" si="150"/>
        <v>#REF!</v>
      </c>
      <c r="P700" s="30">
        <v>54</v>
      </c>
      <c r="Q700" s="19" t="str">
        <f t="shared" si="180"/>
        <v>Phylloscopus</v>
      </c>
      <c r="R700" s="19" t="e">
        <f t="shared" si="181"/>
        <v>#REF!</v>
      </c>
      <c r="S700" s="30">
        <v>196</v>
      </c>
      <c r="T700" s="19" t="str">
        <f t="shared" si="146"/>
        <v>Phylloscopus humei</v>
      </c>
      <c r="U700" s="29" t="s">
        <v>2357</v>
      </c>
      <c r="V700" s="19" t="e">
        <f t="array" aca="1" ref="V700" ca="1">_xludf.XLOOKUP(U700,#REF!,#REF!)</f>
        <v>#NAME?</v>
      </c>
      <c r="W700" s="29">
        <v>23075</v>
      </c>
      <c r="X700" s="3" t="str">
        <f t="shared" si="151"/>
        <v/>
      </c>
      <c r="Y700" s="2" t="e">
        <f t="shared" si="147"/>
        <v>#REF!</v>
      </c>
      <c r="Z700" s="2" t="e">
        <f t="shared" si="148"/>
        <v>#REF!</v>
      </c>
      <c r="AA700" s="2" t="e">
        <f t="shared" si="149"/>
        <v>#REF!</v>
      </c>
      <c r="AB700" s="20" t="str">
        <f t="shared" si="136"/>
        <v>Hume’s Leaf Warbler</v>
      </c>
      <c r="AC700" s="2" t="e">
        <f t="array" ref="AC700">IF(K700="3_art",IF(AB700=_xludf.XLOOKUP(W700,#REF!,#REF!),"",_xludf.XLOOKUP(W700,#REF!,#REF!)),IF(K700="2_familj",IF(AB700=_xludf.XLOOKUP(W700,#REF!,#REF!),"",_xludf.XLOOKUP(W700,#REF!,#REF!)),""))</f>
        <v>#REF!</v>
      </c>
    </row>
    <row r="701" spans="1:29" ht="13.5" customHeight="1">
      <c r="A701" s="37"/>
      <c r="B701" s="38" t="s">
        <v>36</v>
      </c>
      <c r="C701" s="38" t="s">
        <v>55</v>
      </c>
      <c r="D701" s="67"/>
      <c r="E701" s="65" t="s">
        <v>2360</v>
      </c>
      <c r="F701" s="45" t="s">
        <v>2361</v>
      </c>
      <c r="G701" s="45" t="s">
        <v>2362</v>
      </c>
      <c r="H701" s="60"/>
      <c r="K701" s="29" t="e">
        <f t="shared" si="145"/>
        <v>#REF!</v>
      </c>
      <c r="L701" s="30">
        <v>1</v>
      </c>
      <c r="M701" s="19" t="e">
        <f t="shared" si="179"/>
        <v>#REF!</v>
      </c>
      <c r="N701" s="29">
        <v>23</v>
      </c>
      <c r="O701" s="19" t="e">
        <f t="shared" si="150"/>
        <v>#REF!</v>
      </c>
      <c r="P701" s="30">
        <v>54</v>
      </c>
      <c r="Q701" s="19" t="str">
        <f t="shared" si="180"/>
        <v>Phylloscopus</v>
      </c>
      <c r="R701" s="19" t="e">
        <f t="shared" si="181"/>
        <v>#REF!</v>
      </c>
      <c r="S701" s="30">
        <v>196</v>
      </c>
      <c r="T701" s="19" t="str">
        <f t="shared" si="146"/>
        <v>Phylloscopus humei humei</v>
      </c>
      <c r="U701" s="29" t="s">
        <v>2363</v>
      </c>
      <c r="V701" s="19" t="e">
        <f t="array" aca="1" ref="V701" ca="1">_xludf.XLOOKUP(U701,#REF!,#REF!)</f>
        <v>#NAME?</v>
      </c>
      <c r="W701" s="29">
        <v>23076</v>
      </c>
      <c r="X701" s="3" t="str">
        <f t="shared" si="151"/>
        <v/>
      </c>
      <c r="Y701" s="2" t="e">
        <f t="shared" si="147"/>
        <v>#REF!</v>
      </c>
      <c r="Z701" s="2" t="e">
        <f t="shared" si="148"/>
        <v>#REF!</v>
      </c>
      <c r="AA701" s="2" t="e">
        <f t="shared" si="149"/>
        <v>#REF!</v>
      </c>
      <c r="AB701" s="20" t="str">
        <f t="shared" si="136"/>
        <v xml:space="preserve">   Westerrn Hume’s Leaf Warbler*</v>
      </c>
      <c r="AC701" s="2" t="e">
        <f t="array" ref="AC701">IF(K701="3_art",IF(AB701=_xludf.XLOOKUP(W701,#REF!,#REF!),"",_xludf.XLOOKUP(W701,#REF!,#REF!)),IF(K701="2_familj",IF(AB701=_xludf.XLOOKUP(W701,#REF!,#REF!),"",_xludf.XLOOKUP(W701,#REF!,#REF!)),""))</f>
        <v>#REF!</v>
      </c>
    </row>
    <row r="702" spans="1:29" ht="13.5" customHeight="1">
      <c r="A702" s="37"/>
      <c r="B702" s="38" t="s">
        <v>36</v>
      </c>
      <c r="C702" s="38" t="s">
        <v>55</v>
      </c>
      <c r="D702" s="48"/>
      <c r="E702" s="68" t="s">
        <v>2364</v>
      </c>
      <c r="F702" s="41" t="s">
        <v>2365</v>
      </c>
      <c r="G702" s="41" t="s">
        <v>2366</v>
      </c>
      <c r="H702" s="49"/>
      <c r="K702" s="29" t="e">
        <f t="shared" si="145"/>
        <v>#REF!</v>
      </c>
      <c r="L702" s="30">
        <v>1</v>
      </c>
      <c r="M702" s="19" t="e">
        <f t="shared" si="179"/>
        <v>#REF!</v>
      </c>
      <c r="N702" s="29">
        <v>23</v>
      </c>
      <c r="O702" s="19" t="e">
        <f t="shared" si="150"/>
        <v>#REF!</v>
      </c>
      <c r="P702" s="30">
        <v>54</v>
      </c>
      <c r="Q702" s="19" t="str">
        <f t="shared" si="180"/>
        <v>Phylloscopus</v>
      </c>
      <c r="R702" s="19" t="e">
        <f t="shared" si="181"/>
        <v>#REF!</v>
      </c>
      <c r="S702" s="30">
        <v>196</v>
      </c>
      <c r="T702" s="19" t="str">
        <f t="shared" si="146"/>
        <v>Phylloscopus proregulus</v>
      </c>
      <c r="U702" s="29" t="s">
        <v>2364</v>
      </c>
      <c r="V702" s="19" t="e">
        <f t="array" aca="1" ref="V702" ca="1">_xludf.XLOOKUP(U702,#REF!,#REF!)</f>
        <v>#NAME?</v>
      </c>
      <c r="W702" s="29">
        <v>23080</v>
      </c>
      <c r="X702" s="3" t="str">
        <f t="shared" si="151"/>
        <v/>
      </c>
      <c r="Y702" s="2" t="e">
        <f t="shared" si="147"/>
        <v>#REF!</v>
      </c>
      <c r="Z702" s="2" t="e">
        <f t="shared" si="148"/>
        <v>#REF!</v>
      </c>
      <c r="AA702" s="2" t="e">
        <f t="shared" si="149"/>
        <v>#REF!</v>
      </c>
      <c r="AB702" s="20" t="str">
        <f t="shared" si="136"/>
        <v>Pallas’s Leaf Warbler</v>
      </c>
      <c r="AC702" s="2" t="e">
        <f t="array" ref="AC702">IF(K702="3_art",IF(AB702=_xludf.XLOOKUP(W702,#REF!,#REF!),"",_xludf.XLOOKUP(W702,#REF!,#REF!)),IF(K702="2_familj",IF(AB702=_xludf.XLOOKUP(W702,#REF!,#REF!),"",_xludf.XLOOKUP(W702,#REF!,#REF!)),""))</f>
        <v>#REF!</v>
      </c>
    </row>
    <row r="703" spans="1:29" ht="13.5" customHeight="1">
      <c r="A703" s="37"/>
      <c r="B703" s="38" t="s">
        <v>36</v>
      </c>
      <c r="C703" s="38" t="s">
        <v>55</v>
      </c>
      <c r="D703" s="48"/>
      <c r="E703" s="68" t="s">
        <v>2367</v>
      </c>
      <c r="F703" s="41" t="s">
        <v>2368</v>
      </c>
      <c r="G703" s="41" t="s">
        <v>2369</v>
      </c>
      <c r="H703" s="56"/>
      <c r="K703" s="29" t="e">
        <f t="shared" si="145"/>
        <v>#REF!</v>
      </c>
      <c r="L703" s="30">
        <v>1</v>
      </c>
      <c r="M703" s="19" t="e">
        <f t="shared" si="179"/>
        <v>#REF!</v>
      </c>
      <c r="N703" s="29">
        <v>23</v>
      </c>
      <c r="O703" s="19" t="e">
        <f t="shared" si="150"/>
        <v>#REF!</v>
      </c>
      <c r="P703" s="30">
        <v>54</v>
      </c>
      <c r="Q703" s="19" t="str">
        <f t="shared" si="180"/>
        <v>Phylloscopus</v>
      </c>
      <c r="R703" s="19" t="e">
        <f t="shared" si="181"/>
        <v>#REF!</v>
      </c>
      <c r="S703" s="30">
        <v>196</v>
      </c>
      <c r="T703" s="19" t="str">
        <f t="shared" si="146"/>
        <v>Phylloscopus schwarzi</v>
      </c>
      <c r="U703" s="29" t="s">
        <v>2367</v>
      </c>
      <c r="V703" s="19" t="e">
        <f t="array" aca="1" ref="V703" ca="1">_xludf.XLOOKUP(U703,#REF!,#REF!)</f>
        <v>#NAME?</v>
      </c>
      <c r="W703" s="29">
        <v>23087</v>
      </c>
      <c r="X703" s="3" t="str">
        <f t="shared" si="151"/>
        <v/>
      </c>
      <c r="Y703" s="2" t="e">
        <f t="shared" si="147"/>
        <v>#REF!</v>
      </c>
      <c r="Z703" s="2" t="e">
        <f t="shared" si="148"/>
        <v>#REF!</v>
      </c>
      <c r="AA703" s="2" t="e">
        <f t="shared" si="149"/>
        <v>#REF!</v>
      </c>
      <c r="AB703" s="20" t="str">
        <f t="shared" si="136"/>
        <v>Radde’s Warbler</v>
      </c>
      <c r="AC703" s="2" t="e">
        <f t="array" ref="AC703">IF(K703="3_art",IF(AB703=_xludf.XLOOKUP(W703,#REF!,#REF!),"",_xludf.XLOOKUP(W703,#REF!,#REF!)),IF(K703="2_familj",IF(AB703=_xludf.XLOOKUP(W703,#REF!,#REF!),"",_xludf.XLOOKUP(W703,#REF!,#REF!)),""))</f>
        <v>#REF!</v>
      </c>
    </row>
    <row r="704" spans="1:29" ht="13.5" customHeight="1">
      <c r="A704" s="37"/>
      <c r="B704" s="38" t="s">
        <v>36</v>
      </c>
      <c r="C704" s="38" t="s">
        <v>55</v>
      </c>
      <c r="D704" s="48"/>
      <c r="E704" s="68" t="s">
        <v>2370</v>
      </c>
      <c r="F704" s="41" t="s">
        <v>2371</v>
      </c>
      <c r="G704" s="41" t="s">
        <v>2372</v>
      </c>
      <c r="H704" s="49" t="s">
        <v>2373</v>
      </c>
      <c r="K704" s="29" t="e">
        <f t="shared" si="145"/>
        <v>#REF!</v>
      </c>
      <c r="L704" s="30">
        <v>1</v>
      </c>
      <c r="M704" s="19" t="e">
        <f t="shared" si="179"/>
        <v>#REF!</v>
      </c>
      <c r="N704" s="29">
        <v>23</v>
      </c>
      <c r="O704" s="19" t="e">
        <f t="shared" si="150"/>
        <v>#REF!</v>
      </c>
      <c r="P704" s="30">
        <v>54</v>
      </c>
      <c r="Q704" s="19" t="str">
        <f t="shared" si="180"/>
        <v>Phylloscopus</v>
      </c>
      <c r="R704" s="19" t="e">
        <f t="shared" si="181"/>
        <v>#REF!</v>
      </c>
      <c r="S704" s="30">
        <v>196</v>
      </c>
      <c r="T704" s="19" t="str">
        <f t="shared" si="146"/>
        <v>Phylloscopus fuscatus</v>
      </c>
      <c r="U704" s="29" t="s">
        <v>2370</v>
      </c>
      <c r="V704" s="19" t="e">
        <f t="array" aca="1" ref="V704" ca="1">_xludf.XLOOKUP(U704,#REF!,#REF!)</f>
        <v>#NAME?</v>
      </c>
      <c r="W704" s="29">
        <v>23096</v>
      </c>
      <c r="X704" s="3" t="str">
        <f t="shared" si="151"/>
        <v/>
      </c>
      <c r="Y704" s="2" t="e">
        <f t="shared" si="147"/>
        <v>#REF!</v>
      </c>
      <c r="Z704" s="2" t="e">
        <f t="shared" si="148"/>
        <v>#REF!</v>
      </c>
      <c r="AA704" s="2" t="e">
        <f t="shared" si="149"/>
        <v>#REF!</v>
      </c>
      <c r="AB704" s="20" t="str">
        <f t="shared" si="136"/>
        <v>Dusky Warbler</v>
      </c>
      <c r="AC704" s="2" t="e">
        <f t="array" ref="AC704">IF(K704="3_art",IF(AB704=_xludf.XLOOKUP(W704,#REF!,#REF!),"",_xludf.XLOOKUP(W704,#REF!,#REF!)),IF(K704="2_familj",IF(AB704=_xludf.XLOOKUP(W704,#REF!,#REF!),"",_xludf.XLOOKUP(W704,#REF!,#REF!)),""))</f>
        <v>#REF!</v>
      </c>
    </row>
    <row r="705" spans="1:29" ht="13.5" customHeight="1">
      <c r="A705" s="38" t="s">
        <v>84</v>
      </c>
      <c r="B705" s="38" t="s">
        <v>36</v>
      </c>
      <c r="C705" s="38" t="s">
        <v>31</v>
      </c>
      <c r="D705" s="66" t="s">
        <v>377</v>
      </c>
      <c r="E705" s="68" t="s">
        <v>2374</v>
      </c>
      <c r="F705" s="41" t="s">
        <v>2375</v>
      </c>
      <c r="G705" s="41" t="s">
        <v>2376</v>
      </c>
      <c r="H705" s="49"/>
      <c r="K705" s="29" t="e">
        <f t="shared" si="145"/>
        <v>#REF!</v>
      </c>
      <c r="L705" s="30">
        <v>1</v>
      </c>
      <c r="M705" s="19" t="e">
        <f t="shared" si="179"/>
        <v>#REF!</v>
      </c>
      <c r="N705" s="29">
        <v>23</v>
      </c>
      <c r="O705" s="19" t="e">
        <f t="shared" si="150"/>
        <v>#REF!</v>
      </c>
      <c r="P705" s="30">
        <v>54</v>
      </c>
      <c r="Q705" s="19" t="str">
        <f t="shared" si="180"/>
        <v>Phylloscopus</v>
      </c>
      <c r="R705" s="19" t="e">
        <f t="shared" si="181"/>
        <v>#REF!</v>
      </c>
      <c r="S705" s="30">
        <v>196</v>
      </c>
      <c r="T705" s="19" t="str">
        <f t="shared" si="146"/>
        <v>Phylloscopus neglectus</v>
      </c>
      <c r="U705" s="29" t="s">
        <v>2374</v>
      </c>
      <c r="V705" s="19" t="e">
        <f t="array" aca="1" ref="V705" ca="1">_xludf.XLOOKUP(U705,#REF!,#REF!)</f>
        <v>#NAME?</v>
      </c>
      <c r="W705" s="29">
        <v>23103</v>
      </c>
      <c r="X705" s="3" t="str">
        <f t="shared" si="151"/>
        <v/>
      </c>
      <c r="Y705" s="2" t="e">
        <f t="shared" si="147"/>
        <v>#REF!</v>
      </c>
      <c r="Z705" s="2" t="e">
        <f t="shared" si="148"/>
        <v>#REF!</v>
      </c>
      <c r="AA705" s="2" t="e">
        <f t="shared" si="149"/>
        <v>#REF!</v>
      </c>
      <c r="AB705" s="20" t="str">
        <f t="shared" si="136"/>
        <v>Plain Leaf Warbler</v>
      </c>
      <c r="AC705" s="2" t="e">
        <f t="array" ref="AC705">IF(K705="3_art",IF(AB705=_xludf.XLOOKUP(W705,#REF!,#REF!),"",_xludf.XLOOKUP(W705,#REF!,#REF!)),IF(K705="2_familj",IF(AB705=_xludf.XLOOKUP(W705,#REF!,#REF!),"",_xludf.XLOOKUP(W705,#REF!,#REF!)),""))</f>
        <v>#REF!</v>
      </c>
    </row>
    <row r="706" spans="1:29" ht="13.5" customHeight="1">
      <c r="A706" s="37"/>
      <c r="B706" s="37"/>
      <c r="C706" s="37"/>
      <c r="D706" s="48"/>
      <c r="E706" s="68" t="s">
        <v>2377</v>
      </c>
      <c r="F706" s="41" t="s">
        <v>2342</v>
      </c>
      <c r="G706" s="41" t="s">
        <v>2378</v>
      </c>
      <c r="H706" s="49"/>
      <c r="K706" s="29" t="e">
        <f t="shared" si="145"/>
        <v>#REF!</v>
      </c>
      <c r="L706" s="30">
        <v>1</v>
      </c>
      <c r="M706" s="19" t="e">
        <f t="shared" si="179"/>
        <v>#REF!</v>
      </c>
      <c r="N706" s="29">
        <v>23</v>
      </c>
      <c r="O706" s="19" t="e">
        <f t="shared" si="150"/>
        <v>#REF!</v>
      </c>
      <c r="P706" s="30">
        <v>54</v>
      </c>
      <c r="Q706" s="19" t="str">
        <f t="shared" si="180"/>
        <v>Phylloscopus</v>
      </c>
      <c r="R706" s="19" t="e">
        <f t="shared" si="181"/>
        <v>#REF!</v>
      </c>
      <c r="S706" s="30">
        <v>196</v>
      </c>
      <c r="T706" s="19" t="str">
        <f t="shared" si="146"/>
        <v>Phylloscopus trochilus</v>
      </c>
      <c r="U706" s="29" t="s">
        <v>2377</v>
      </c>
      <c r="V706" s="19" t="e">
        <f t="array" aca="1" ref="V706" ca="1">_xludf.XLOOKUP(U706,#REF!,#REF!)</f>
        <v>#NAME?</v>
      </c>
      <c r="W706" s="29">
        <v>23105</v>
      </c>
      <c r="X706" s="3" t="str">
        <f t="shared" si="151"/>
        <v/>
      </c>
      <c r="Y706" s="2" t="e">
        <f t="shared" si="147"/>
        <v>#REF!</v>
      </c>
      <c r="Z706" s="2" t="e">
        <f t="shared" si="148"/>
        <v>#REF!</v>
      </c>
      <c r="AA706" s="2" t="e">
        <f t="shared" si="149"/>
        <v>#REF!</v>
      </c>
      <c r="AB706" s="20" t="str">
        <f t="shared" si="136"/>
        <v>Willow Warbler</v>
      </c>
      <c r="AC706" s="2" t="e">
        <f t="array" ref="AC706">IF(K706="3_art",IF(AB706=_xludf.XLOOKUP(W706,#REF!,#REF!),"",_xludf.XLOOKUP(W706,#REF!,#REF!)),IF(K706="2_familj",IF(AB706=_xludf.XLOOKUP(W706,#REF!,#REF!),"",_xludf.XLOOKUP(W706,#REF!,#REF!)),""))</f>
        <v>#REF!</v>
      </c>
    </row>
    <row r="707" spans="1:29" ht="13.5" customHeight="1">
      <c r="A707" s="37"/>
      <c r="B707" s="38" t="s">
        <v>36</v>
      </c>
      <c r="C707" s="38" t="s">
        <v>37</v>
      </c>
      <c r="D707" s="51"/>
      <c r="E707" s="65" t="s">
        <v>2379</v>
      </c>
      <c r="F707" s="45" t="s">
        <v>2380</v>
      </c>
      <c r="G707" s="45" t="s">
        <v>2381</v>
      </c>
      <c r="H707" s="60"/>
      <c r="K707" s="29" t="e">
        <f t="shared" si="145"/>
        <v>#REF!</v>
      </c>
      <c r="L707" s="30">
        <v>1</v>
      </c>
      <c r="M707" s="19" t="e">
        <f t="shared" si="179"/>
        <v>#REF!</v>
      </c>
      <c r="N707" s="29">
        <v>23</v>
      </c>
      <c r="O707" s="19" t="e">
        <f t="shared" si="150"/>
        <v>#REF!</v>
      </c>
      <c r="P707" s="30">
        <v>54</v>
      </c>
      <c r="Q707" s="19" t="str">
        <f t="shared" si="180"/>
        <v>Phylloscopus</v>
      </c>
      <c r="R707" s="19" t="e">
        <f t="shared" si="181"/>
        <v>#REF!</v>
      </c>
      <c r="S707" s="30">
        <v>196</v>
      </c>
      <c r="T707" s="19" t="str">
        <f t="shared" si="146"/>
        <v>Phylloscopus trochilus trochilus</v>
      </c>
      <c r="U707" s="29" t="s">
        <v>2382</v>
      </c>
      <c r="V707" s="19" t="e">
        <f t="array" aca="1" ref="V707" ca="1">_xludf.XLOOKUP(U707,#REF!,#REF!)</f>
        <v>#NAME?</v>
      </c>
      <c r="W707" s="29">
        <v>23106</v>
      </c>
      <c r="X707" s="3" t="str">
        <f t="shared" si="151"/>
        <v/>
      </c>
      <c r="Y707" s="2" t="e">
        <f t="shared" si="147"/>
        <v>#REF!</v>
      </c>
      <c r="Z707" s="2" t="e">
        <f t="shared" si="148"/>
        <v>#REF!</v>
      </c>
      <c r="AA707" s="2" t="e">
        <f t="shared" si="149"/>
        <v>#REF!</v>
      </c>
      <c r="AB707" s="20" t="str">
        <f t="shared" si="136"/>
        <v xml:space="preserve">   Western Willow Warbler</v>
      </c>
      <c r="AC707" s="2" t="e">
        <f t="array" ref="AC707">IF(K707="3_art",IF(AB707=_xludf.XLOOKUP(W707,#REF!,#REF!),"",_xludf.XLOOKUP(W707,#REF!,#REF!)),IF(K707="2_familj",IF(AB707=_xludf.XLOOKUP(W707,#REF!,#REF!),"",_xludf.XLOOKUP(W707,#REF!,#REF!)),""))</f>
        <v>#REF!</v>
      </c>
    </row>
    <row r="708" spans="1:29" ht="13.5" customHeight="1">
      <c r="A708" s="37"/>
      <c r="B708" s="38" t="s">
        <v>36</v>
      </c>
      <c r="C708" s="38" t="s">
        <v>37</v>
      </c>
      <c r="D708" s="51"/>
      <c r="E708" s="65" t="s">
        <v>2383</v>
      </c>
      <c r="F708" s="45" t="s">
        <v>2384</v>
      </c>
      <c r="G708" s="45" t="s">
        <v>2385</v>
      </c>
      <c r="H708" s="60"/>
      <c r="K708" s="29" t="e">
        <f t="shared" si="145"/>
        <v>#REF!</v>
      </c>
      <c r="L708" s="30">
        <v>1</v>
      </c>
      <c r="M708" s="19" t="e">
        <f t="shared" si="179"/>
        <v>#REF!</v>
      </c>
      <c r="N708" s="29">
        <v>23</v>
      </c>
      <c r="O708" s="19" t="e">
        <f t="shared" si="150"/>
        <v>#REF!</v>
      </c>
      <c r="P708" s="30">
        <v>54</v>
      </c>
      <c r="Q708" s="19" t="str">
        <f t="shared" si="180"/>
        <v>Phylloscopus</v>
      </c>
      <c r="R708" s="19" t="e">
        <f t="shared" si="181"/>
        <v>#REF!</v>
      </c>
      <c r="S708" s="30">
        <v>196</v>
      </c>
      <c r="T708" s="19" t="str">
        <f t="shared" si="146"/>
        <v>Phylloscopus trochilus acredula</v>
      </c>
      <c r="U708" s="29" t="s">
        <v>2386</v>
      </c>
      <c r="V708" s="19" t="e">
        <f t="array" aca="1" ref="V708" ca="1">_xludf.XLOOKUP(U708,#REF!,#REF!)</f>
        <v>#NAME?</v>
      </c>
      <c r="W708" s="29">
        <v>23107</v>
      </c>
      <c r="X708" s="3" t="str">
        <f t="shared" si="151"/>
        <v/>
      </c>
      <c r="Y708" s="2" t="e">
        <f t="shared" si="147"/>
        <v>#REF!</v>
      </c>
      <c r="Z708" s="2" t="e">
        <f t="shared" si="148"/>
        <v>#REF!</v>
      </c>
      <c r="AA708" s="2" t="e">
        <f t="shared" si="149"/>
        <v>#REF!</v>
      </c>
      <c r="AB708" s="20" t="str">
        <f t="shared" si="136"/>
        <v xml:space="preserve">   Northern Willow Warbler</v>
      </c>
      <c r="AC708" s="2" t="e">
        <f t="array" ref="AC708">IF(K708="3_art",IF(AB708=_xludf.XLOOKUP(W708,#REF!,#REF!),"",_xludf.XLOOKUP(W708,#REF!,#REF!)),IF(K708="2_familj",IF(AB708=_xludf.XLOOKUP(W708,#REF!,#REF!),"",_xludf.XLOOKUP(W708,#REF!,#REF!)),""))</f>
        <v>#REF!</v>
      </c>
    </row>
    <row r="709" spans="1:29" ht="13.5" customHeight="1">
      <c r="A709" s="38" t="s">
        <v>84</v>
      </c>
      <c r="B709" s="38" t="s">
        <v>36</v>
      </c>
      <c r="C709" s="38" t="s">
        <v>31</v>
      </c>
      <c r="D709" s="66" t="s">
        <v>1610</v>
      </c>
      <c r="E709" s="68" t="s">
        <v>2387</v>
      </c>
      <c r="F709" s="41" t="s">
        <v>2388</v>
      </c>
      <c r="G709" s="41" t="s">
        <v>2389</v>
      </c>
      <c r="H709" s="49"/>
      <c r="K709" s="29" t="e">
        <f t="shared" si="145"/>
        <v>#REF!</v>
      </c>
      <c r="L709" s="30">
        <v>1</v>
      </c>
      <c r="M709" s="19" t="e">
        <f>IF(K709="1_ordning",M713+1,M713)</f>
        <v>#REF!</v>
      </c>
      <c r="N709" s="29">
        <v>23</v>
      </c>
      <c r="O709" s="19" t="e">
        <f t="shared" si="150"/>
        <v>#REF!</v>
      </c>
      <c r="P709" s="30">
        <v>54</v>
      </c>
      <c r="Q709" s="19" t="str">
        <f>IF(LEN(E709)-LEN(SUBSTITUTE(E709," ",""))=1,LEFT(E709,FIND(" ",E709)-1),Q713)</f>
        <v>Phylloscopus</v>
      </c>
      <c r="R709" s="19" t="e">
        <f>IF(Q709&lt;&gt;Q713,R713+1,R713)</f>
        <v>#REF!</v>
      </c>
      <c r="S709" s="30">
        <v>196</v>
      </c>
      <c r="T709" s="19" t="str">
        <f t="shared" si="146"/>
        <v>Phylloscopus ibericus</v>
      </c>
      <c r="U709" s="29" t="s">
        <v>2387</v>
      </c>
      <c r="V709" s="19" t="e">
        <f t="array" aca="1" ref="V709" ca="1">_xludf.XLOOKUP(U709,#REF!,#REF!)</f>
        <v>#NAME?</v>
      </c>
      <c r="W709" s="29">
        <v>23115</v>
      </c>
      <c r="X709" s="3" t="str">
        <f t="shared" si="151"/>
        <v/>
      </c>
      <c r="Y709" s="2" t="e">
        <f t="shared" si="147"/>
        <v>#REF!</v>
      </c>
      <c r="Z709" s="2" t="e">
        <f t="shared" si="148"/>
        <v>#REF!</v>
      </c>
      <c r="AA709" s="2" t="e">
        <f t="shared" si="149"/>
        <v>#REF!</v>
      </c>
      <c r="AB709" s="20" t="str">
        <f t="shared" si="136"/>
        <v>Iberian Chiffchaff</v>
      </c>
      <c r="AC709" s="2" t="e">
        <f t="array" ref="AC709">IF(K709="3_art",IF(AB709=_xludf.XLOOKUP(W709,#REF!,#REF!),"",_xludf.XLOOKUP(W709,#REF!,#REF!)),IF(K709="2_familj",IF(AB709=_xludf.XLOOKUP(W709,#REF!,#REF!),"",_xludf.XLOOKUP(W709,#REF!,#REF!)),""))</f>
        <v>#REF!</v>
      </c>
    </row>
    <row r="710" spans="1:29" ht="13.5" customHeight="1">
      <c r="A710" s="37"/>
      <c r="B710" s="37"/>
      <c r="C710" s="37"/>
      <c r="D710" s="48"/>
      <c r="E710" s="68" t="s">
        <v>2390</v>
      </c>
      <c r="F710" s="41" t="s">
        <v>2391</v>
      </c>
      <c r="G710" s="41" t="s">
        <v>2392</v>
      </c>
      <c r="H710" s="49"/>
      <c r="K710" s="29" t="e">
        <f t="shared" si="145"/>
        <v>#REF!</v>
      </c>
      <c r="L710" s="30">
        <v>1</v>
      </c>
      <c r="M710" s="19" t="e">
        <f>IF(K710="1_ordning",M708+1,M708)</f>
        <v>#REF!</v>
      </c>
      <c r="N710" s="29">
        <v>23</v>
      </c>
      <c r="O710" s="19" t="e">
        <f t="shared" si="150"/>
        <v>#REF!</v>
      </c>
      <c r="P710" s="30">
        <v>54</v>
      </c>
      <c r="Q710" s="19" t="str">
        <f>IF(LEN(E710)-LEN(SUBSTITUTE(E710," ",""))=1,LEFT(E710,FIND(" ",E710)-1),Q708)</f>
        <v>Phylloscopus</v>
      </c>
      <c r="R710" s="19" t="e">
        <f>IF(Q710&lt;&gt;Q708,R708+1,R708)</f>
        <v>#REF!</v>
      </c>
      <c r="S710" s="30">
        <v>196</v>
      </c>
      <c r="T710" s="19" t="str">
        <f t="shared" si="146"/>
        <v>Phylloscopus collybita</v>
      </c>
      <c r="U710" s="29" t="s">
        <v>2390</v>
      </c>
      <c r="V710" s="19" t="e">
        <f t="array" aca="1" ref="V710" ca="1">_xludf.XLOOKUP(U710,#REF!,#REF!)</f>
        <v>#NAME?</v>
      </c>
      <c r="W710" s="29">
        <v>23116</v>
      </c>
      <c r="X710" s="3" t="str">
        <f t="shared" si="151"/>
        <v/>
      </c>
      <c r="Y710" s="2" t="e">
        <f t="shared" si="147"/>
        <v>#REF!</v>
      </c>
      <c r="Z710" s="2" t="e">
        <f t="shared" si="148"/>
        <v>#REF!</v>
      </c>
      <c r="AA710" s="2" t="e">
        <f t="shared" si="149"/>
        <v>#REF!</v>
      </c>
      <c r="AB710" s="20" t="str">
        <f t="shared" si="136"/>
        <v>Common Chiffchaff</v>
      </c>
      <c r="AC710" s="2" t="e">
        <f t="array" ref="AC710">IF(K710="3_art",IF(AB710=_xludf.XLOOKUP(W710,#REF!,#REF!),"",_xludf.XLOOKUP(W710,#REF!,#REF!)),IF(K710="2_familj",IF(AB710=_xludf.XLOOKUP(W710,#REF!,#REF!),"",_xludf.XLOOKUP(W710,#REF!,#REF!)),""))</f>
        <v>#REF!</v>
      </c>
    </row>
    <row r="711" spans="1:29" ht="13.5" customHeight="1">
      <c r="A711" s="37"/>
      <c r="B711" s="38" t="s">
        <v>36</v>
      </c>
      <c r="C711" s="38" t="s">
        <v>37</v>
      </c>
      <c r="D711" s="51"/>
      <c r="E711" s="65" t="s">
        <v>2393</v>
      </c>
      <c r="F711" s="45" t="s">
        <v>2394</v>
      </c>
      <c r="G711" s="45" t="s">
        <v>2395</v>
      </c>
      <c r="H711" s="60"/>
      <c r="K711" s="29" t="e">
        <f t="shared" si="145"/>
        <v>#REF!</v>
      </c>
      <c r="L711" s="30">
        <v>1</v>
      </c>
      <c r="M711" s="19" t="e">
        <f t="shared" ref="M711:M713" si="182">IF(K711="1_ordning",M710+1,M710)</f>
        <v>#REF!</v>
      </c>
      <c r="N711" s="29">
        <v>23</v>
      </c>
      <c r="O711" s="19" t="e">
        <f t="shared" si="150"/>
        <v>#REF!</v>
      </c>
      <c r="P711" s="30">
        <v>54</v>
      </c>
      <c r="Q711" s="19" t="str">
        <f t="shared" ref="Q711:Q713" si="183">IF(LEN(E711)-LEN(SUBSTITUTE(E711," ",""))=1,LEFT(E711,FIND(" ",E711)-1),Q710)</f>
        <v>Phylloscopus</v>
      </c>
      <c r="R711" s="19" t="e">
        <f t="shared" ref="R711:R713" si="184">IF(Q711&lt;&gt;Q710,R710+1,R710)</f>
        <v>#REF!</v>
      </c>
      <c r="S711" s="30">
        <v>196</v>
      </c>
      <c r="T711" s="19" t="str">
        <f t="shared" si="146"/>
        <v>Phylloscopus collybita abietinus</v>
      </c>
      <c r="U711" s="29" t="s">
        <v>2396</v>
      </c>
      <c r="V711" s="19" t="e">
        <f t="array" aca="1" ref="V711" ca="1">_xludf.XLOOKUP(U711,#REF!,#REF!)</f>
        <v>#NAME?</v>
      </c>
      <c r="W711" s="29">
        <v>23117</v>
      </c>
      <c r="X711" s="3" t="str">
        <f t="shared" si="151"/>
        <v/>
      </c>
      <c r="Y711" s="2" t="e">
        <f t="shared" si="147"/>
        <v>#REF!</v>
      </c>
      <c r="Z711" s="2" t="e">
        <f t="shared" si="148"/>
        <v>#REF!</v>
      </c>
      <c r="AA711" s="2" t="e">
        <f t="shared" si="149"/>
        <v>#REF!</v>
      </c>
      <c r="AB711" s="20" t="str">
        <f t="shared" si="136"/>
        <v xml:space="preserve">   Scandinavian Chiffchaff</v>
      </c>
      <c r="AC711" s="2" t="e">
        <f t="array" ref="AC711">IF(K711="3_art",IF(AB711=_xludf.XLOOKUP(W711,#REF!,#REF!),"",_xludf.XLOOKUP(W711,#REF!,#REF!)),IF(K711="2_familj",IF(AB711=_xludf.XLOOKUP(W711,#REF!,#REF!),"",_xludf.XLOOKUP(W711,#REF!,#REF!)),""))</f>
        <v>#REF!</v>
      </c>
    </row>
    <row r="712" spans="1:29" ht="13.5" customHeight="1">
      <c r="A712" s="37"/>
      <c r="B712" s="38" t="s">
        <v>36</v>
      </c>
      <c r="C712" s="38" t="s">
        <v>37</v>
      </c>
      <c r="D712" s="51"/>
      <c r="E712" s="65" t="s">
        <v>2397</v>
      </c>
      <c r="F712" s="45" t="s">
        <v>2398</v>
      </c>
      <c r="G712" s="45" t="s">
        <v>2399</v>
      </c>
      <c r="H712" s="60"/>
      <c r="K712" s="29" t="e">
        <f t="shared" si="145"/>
        <v>#REF!</v>
      </c>
      <c r="L712" s="30">
        <v>1</v>
      </c>
      <c r="M712" s="19" t="e">
        <f t="shared" si="182"/>
        <v>#REF!</v>
      </c>
      <c r="N712" s="29">
        <v>23</v>
      </c>
      <c r="O712" s="19" t="e">
        <f t="shared" si="150"/>
        <v>#REF!</v>
      </c>
      <c r="P712" s="30">
        <v>54</v>
      </c>
      <c r="Q712" s="19" t="str">
        <f t="shared" si="183"/>
        <v>Phylloscopus</v>
      </c>
      <c r="R712" s="19" t="e">
        <f t="shared" si="184"/>
        <v>#REF!</v>
      </c>
      <c r="S712" s="30">
        <v>196</v>
      </c>
      <c r="T712" s="19" t="str">
        <f t="shared" si="146"/>
        <v>Phylloscopus collybita collybita</v>
      </c>
      <c r="U712" s="29" t="s">
        <v>2400</v>
      </c>
      <c r="V712" s="19" t="e">
        <f t="array" aca="1" ref="V712" ca="1">_xludf.XLOOKUP(U712,#REF!,#REF!)</f>
        <v>#NAME?</v>
      </c>
      <c r="W712" s="29">
        <v>23118</v>
      </c>
      <c r="X712" s="3" t="str">
        <f t="shared" si="151"/>
        <v/>
      </c>
      <c r="Y712" s="2" t="e">
        <f t="shared" si="147"/>
        <v>#REF!</v>
      </c>
      <c r="Z712" s="2" t="e">
        <f t="shared" si="148"/>
        <v>#REF!</v>
      </c>
      <c r="AA712" s="2" t="e">
        <f t="shared" si="149"/>
        <v>#REF!</v>
      </c>
      <c r="AB712" s="20" t="str">
        <f t="shared" si="136"/>
        <v xml:space="preserve">   European Chiffchaff</v>
      </c>
      <c r="AC712" s="2" t="e">
        <f t="array" ref="AC712">IF(K712="3_art",IF(AB712=_xludf.XLOOKUP(W712,#REF!,#REF!),"",_xludf.XLOOKUP(W712,#REF!,#REF!)),IF(K712="2_familj",IF(AB712=_xludf.XLOOKUP(W712,#REF!,#REF!),"",_xludf.XLOOKUP(W712,#REF!,#REF!)),""))</f>
        <v>#REF!</v>
      </c>
    </row>
    <row r="713" spans="1:29" ht="13.5" customHeight="1">
      <c r="A713" s="37"/>
      <c r="B713" s="38" t="s">
        <v>36</v>
      </c>
      <c r="C713" s="38" t="s">
        <v>55</v>
      </c>
      <c r="D713" s="51"/>
      <c r="E713" s="65" t="s">
        <v>2401</v>
      </c>
      <c r="F713" s="45" t="s">
        <v>2402</v>
      </c>
      <c r="G713" s="45" t="s">
        <v>2403</v>
      </c>
      <c r="H713" s="60"/>
      <c r="K713" s="29" t="e">
        <f t="shared" si="145"/>
        <v>#REF!</v>
      </c>
      <c r="L713" s="30">
        <v>1</v>
      </c>
      <c r="M713" s="19" t="e">
        <f t="shared" si="182"/>
        <v>#REF!</v>
      </c>
      <c r="N713" s="29">
        <v>23</v>
      </c>
      <c r="O713" s="19" t="e">
        <f t="shared" si="150"/>
        <v>#REF!</v>
      </c>
      <c r="P713" s="30">
        <v>54</v>
      </c>
      <c r="Q713" s="19" t="str">
        <f t="shared" si="183"/>
        <v>Phylloscopus</v>
      </c>
      <c r="R713" s="19" t="e">
        <f t="shared" si="184"/>
        <v>#REF!</v>
      </c>
      <c r="S713" s="30">
        <v>196</v>
      </c>
      <c r="T713" s="19" t="str">
        <f t="shared" si="146"/>
        <v>Phylloscopus collybita tristis</v>
      </c>
      <c r="U713" s="29" t="s">
        <v>2404</v>
      </c>
      <c r="V713" s="19" t="e">
        <f t="array" aca="1" ref="V713" ca="1">_xludf.XLOOKUP(U713,#REF!,#REF!)</f>
        <v>#NAME?</v>
      </c>
      <c r="W713" s="29">
        <v>23122</v>
      </c>
      <c r="X713" s="3" t="str">
        <f t="shared" si="151"/>
        <v/>
      </c>
      <c r="Y713" s="2" t="e">
        <f t="shared" si="147"/>
        <v>#REF!</v>
      </c>
      <c r="Z713" s="2" t="e">
        <f t="shared" si="148"/>
        <v>#REF!</v>
      </c>
      <c r="AA713" s="2" t="e">
        <f t="shared" si="149"/>
        <v>#REF!</v>
      </c>
      <c r="AB713" s="20" t="str">
        <f t="shared" si="136"/>
        <v xml:space="preserve">   Siberian Chiffchaff</v>
      </c>
      <c r="AC713" s="2" t="e">
        <f t="array" ref="AC713">IF(K713="3_art",IF(AB713=_xludf.XLOOKUP(W713,#REF!,#REF!),"",_xludf.XLOOKUP(W713,#REF!,#REF!)),IF(K713="2_familj",IF(AB713=_xludf.XLOOKUP(W713,#REF!,#REF!),"",_xludf.XLOOKUP(W713,#REF!,#REF!)),""))</f>
        <v>#REF!</v>
      </c>
    </row>
    <row r="714" spans="1:29" ht="13.5" customHeight="1">
      <c r="A714" s="38" t="s">
        <v>84</v>
      </c>
      <c r="B714" s="38" t="s">
        <v>36</v>
      </c>
      <c r="C714" s="38" t="s">
        <v>31</v>
      </c>
      <c r="D714" s="66" t="s">
        <v>377</v>
      </c>
      <c r="E714" s="68" t="s">
        <v>2405</v>
      </c>
      <c r="F714" s="41" t="s">
        <v>2406</v>
      </c>
      <c r="G714" s="41" t="s">
        <v>2407</v>
      </c>
      <c r="H714" s="123"/>
      <c r="K714" s="29" t="e">
        <f t="shared" si="145"/>
        <v>#REF!</v>
      </c>
      <c r="L714" s="30">
        <v>1</v>
      </c>
      <c r="M714" s="19" t="e">
        <f>IF(K714="1_ordning",M709+1,M709)</f>
        <v>#REF!</v>
      </c>
      <c r="N714" s="29">
        <v>23</v>
      </c>
      <c r="O714" s="19" t="e">
        <f t="shared" si="150"/>
        <v>#REF!</v>
      </c>
      <c r="P714" s="30">
        <v>54</v>
      </c>
      <c r="Q714" s="19" t="str">
        <f>IF(LEN(E714)-LEN(SUBSTITUTE(E714," ",""))=1,LEFT(E714,FIND(" ",E714)-1),Q709)</f>
        <v>Phylloscopus</v>
      </c>
      <c r="R714" s="19" t="e">
        <f>IF(Q714&lt;&gt;Q709,R709+1,R709)</f>
        <v>#REF!</v>
      </c>
      <c r="S714" s="30">
        <v>196</v>
      </c>
      <c r="T714" s="19" t="str">
        <f t="shared" si="146"/>
        <v>Phylloscopus coronatus</v>
      </c>
      <c r="U714" s="29" t="s">
        <v>2405</v>
      </c>
      <c r="V714" s="19" t="e">
        <f t="array" aca="1" ref="V714" ca="1">_xludf.XLOOKUP(U714,#REF!,#REF!)</f>
        <v>#NAME?</v>
      </c>
      <c r="W714" s="29">
        <v>23123</v>
      </c>
      <c r="X714" s="3" t="str">
        <f t="shared" si="151"/>
        <v/>
      </c>
      <c r="Y714" s="2" t="e">
        <f t="shared" si="147"/>
        <v>#REF!</v>
      </c>
      <c r="Z714" s="2" t="e">
        <f t="shared" si="148"/>
        <v>#REF!</v>
      </c>
      <c r="AA714" s="2" t="e">
        <f t="shared" si="149"/>
        <v>#REF!</v>
      </c>
      <c r="AB714" s="20" t="str">
        <f t="shared" si="136"/>
        <v>Eastern Crowned Warbler</v>
      </c>
      <c r="AC714" s="2" t="e">
        <f t="array" ref="AC714">IF(K714="3_art",IF(AB714=_xludf.XLOOKUP(W714,#REF!,#REF!),"",_xludf.XLOOKUP(W714,#REF!,#REF!)),IF(K714="2_familj",IF(AB714=_xludf.XLOOKUP(W714,#REF!,#REF!),"",_xludf.XLOOKUP(W714,#REF!,#REF!)),""))</f>
        <v>#REF!</v>
      </c>
    </row>
    <row r="715" spans="1:29" ht="13.5" customHeight="1">
      <c r="A715" s="38" t="s">
        <v>84</v>
      </c>
      <c r="B715" s="38" t="s">
        <v>36</v>
      </c>
      <c r="C715" s="38" t="s">
        <v>31</v>
      </c>
      <c r="D715" s="62" t="s">
        <v>165</v>
      </c>
      <c r="E715" s="68" t="s">
        <v>2408</v>
      </c>
      <c r="F715" s="41" t="s">
        <v>2409</v>
      </c>
      <c r="G715" s="41" t="s">
        <v>2410</v>
      </c>
      <c r="H715" s="49"/>
      <c r="K715" s="29" t="e">
        <f t="shared" si="145"/>
        <v>#REF!</v>
      </c>
      <c r="L715" s="30">
        <v>1</v>
      </c>
      <c r="M715" s="19" t="e">
        <f>IF(K715="1_ordning",M714+1,M714)</f>
        <v>#REF!</v>
      </c>
      <c r="N715" s="29">
        <v>23</v>
      </c>
      <c r="O715" s="19" t="e">
        <f t="shared" si="150"/>
        <v>#REF!</v>
      </c>
      <c r="P715" s="30">
        <v>54</v>
      </c>
      <c r="Q715" s="19" t="str">
        <f>IF(LEN(E715)-LEN(SUBSTITUTE(E715," ",""))=1,LEFT(E715,FIND(" ",E715)-1),Q714)</f>
        <v>Phylloscopus</v>
      </c>
      <c r="R715" s="19" t="e">
        <f>IF(Q715&lt;&gt;Q714,R714+1,R714)</f>
        <v>#REF!</v>
      </c>
      <c r="S715" s="30">
        <v>196</v>
      </c>
      <c r="T715" s="19" t="str">
        <f t="shared" si="146"/>
        <v>Phylloscopus nitidus</v>
      </c>
      <c r="U715" s="29" t="s">
        <v>2408</v>
      </c>
      <c r="V715" s="19" t="e">
        <f t="array" aca="1" ref="V715" ca="1">_xludf.XLOOKUP(U715,#REF!,#REF!)</f>
        <v>#NAME?</v>
      </c>
      <c r="W715" s="29">
        <v>23174</v>
      </c>
      <c r="X715" s="3" t="str">
        <f t="shared" si="151"/>
        <v/>
      </c>
      <c r="Y715" s="2" t="e">
        <f t="shared" si="147"/>
        <v>#REF!</v>
      </c>
      <c r="Z715" s="2" t="e">
        <f t="shared" si="148"/>
        <v>#REF!</v>
      </c>
      <c r="AA715" s="2" t="e">
        <f t="shared" si="149"/>
        <v>#REF!</v>
      </c>
      <c r="AB715" s="20" t="str">
        <f t="shared" si="136"/>
        <v>Green Warbler</v>
      </c>
      <c r="AC715" s="2" t="e">
        <f t="array" ref="AC715">IF(K715="3_art",IF(AB715=_xludf.XLOOKUP(W715,#REF!,#REF!),"",_xludf.XLOOKUP(W715,#REF!,#REF!)),IF(K715="2_familj",IF(AB715=_xludf.XLOOKUP(W715,#REF!,#REF!),"",_xludf.XLOOKUP(W715,#REF!,#REF!)),""))</f>
        <v>#REF!</v>
      </c>
    </row>
    <row r="716" spans="1:29" ht="13.5" customHeight="1">
      <c r="A716" s="38" t="s">
        <v>84</v>
      </c>
      <c r="B716" s="38" t="s">
        <v>36</v>
      </c>
      <c r="C716" s="38" t="s">
        <v>31</v>
      </c>
      <c r="D716" s="66" t="s">
        <v>165</v>
      </c>
      <c r="E716" s="68" t="s">
        <v>2411</v>
      </c>
      <c r="F716" s="41" t="s">
        <v>2412</v>
      </c>
      <c r="G716" s="41" t="s">
        <v>2413</v>
      </c>
      <c r="H716" s="49"/>
      <c r="K716" s="29" t="e">
        <f t="shared" si="145"/>
        <v>#REF!</v>
      </c>
      <c r="L716" s="30">
        <v>1</v>
      </c>
      <c r="M716" s="19" t="e">
        <f>IF(K716="1_ordning",M718+1,M718)</f>
        <v>#REF!</v>
      </c>
      <c r="N716" s="29">
        <v>23</v>
      </c>
      <c r="O716" s="19" t="e">
        <f t="shared" si="150"/>
        <v>#REF!</v>
      </c>
      <c r="P716" s="30">
        <v>54</v>
      </c>
      <c r="Q716" s="19" t="str">
        <f>IF(LEN(E716)-LEN(SUBSTITUTE(E716," ",""))=1,LEFT(E716,FIND(" ",E716)-1),Q718)</f>
        <v>Phylloscopus</v>
      </c>
      <c r="R716" s="19" t="e">
        <f>IF(Q716&lt;&gt;Q718,R718+1,R718)</f>
        <v>#REF!</v>
      </c>
      <c r="S716" s="30">
        <v>196</v>
      </c>
      <c r="T716" s="19" t="str">
        <f t="shared" si="146"/>
        <v>Phylloscopus plumbeitarsus</v>
      </c>
      <c r="U716" s="29" t="s">
        <v>2411</v>
      </c>
      <c r="V716" s="19" t="e">
        <f t="array" aca="1" ref="V716" ca="1">_xludf.XLOOKUP(U716,#REF!,#REF!)</f>
        <v>#NAME?</v>
      </c>
      <c r="W716" s="29">
        <v>23175</v>
      </c>
      <c r="X716" s="3" t="str">
        <f t="shared" si="151"/>
        <v/>
      </c>
      <c r="Y716" s="2" t="e">
        <f t="shared" si="147"/>
        <v>#REF!</v>
      </c>
      <c r="Z716" s="2" t="e">
        <f t="shared" si="148"/>
        <v>#REF!</v>
      </c>
      <c r="AA716" s="2" t="e">
        <f t="shared" si="149"/>
        <v>#REF!</v>
      </c>
      <c r="AB716" s="20" t="str">
        <f t="shared" si="136"/>
        <v>Two-barred Warbler</v>
      </c>
      <c r="AC716" s="2" t="e">
        <f t="array" ref="AC716">IF(K716="3_art",IF(AB716=_xludf.XLOOKUP(W716,#REF!,#REF!),"",_xludf.XLOOKUP(W716,#REF!,#REF!)),IF(K716="2_familj",IF(AB716=_xludf.XLOOKUP(W716,#REF!,#REF!),"",_xludf.XLOOKUP(W716,#REF!,#REF!)),""))</f>
        <v>#REF!</v>
      </c>
    </row>
    <row r="717" spans="1:29" ht="13.5" customHeight="1">
      <c r="A717" s="37"/>
      <c r="B717" s="37"/>
      <c r="C717" s="37"/>
      <c r="D717" s="48"/>
      <c r="E717" s="68" t="s">
        <v>2414</v>
      </c>
      <c r="F717" s="41" t="s">
        <v>2415</v>
      </c>
      <c r="G717" s="41" t="s">
        <v>2416</v>
      </c>
      <c r="H717" s="49"/>
      <c r="K717" s="29" t="e">
        <f t="shared" si="145"/>
        <v>#REF!</v>
      </c>
      <c r="L717" s="30">
        <v>1</v>
      </c>
      <c r="M717" s="19" t="e">
        <f>IF(K717="1_ordning",M715+1,M715)</f>
        <v>#REF!</v>
      </c>
      <c r="N717" s="29">
        <v>23</v>
      </c>
      <c r="O717" s="19" t="e">
        <f t="shared" si="150"/>
        <v>#REF!</v>
      </c>
      <c r="P717" s="30">
        <v>54</v>
      </c>
      <c r="Q717" s="19" t="str">
        <f>IF(LEN(E717)-LEN(SUBSTITUTE(E717," ",""))=1,LEFT(E717,FIND(" ",E717)-1),Q715)</f>
        <v>Phylloscopus</v>
      </c>
      <c r="R717" s="19" t="e">
        <f>IF(Q717&lt;&gt;Q715,R715+1,R715)</f>
        <v>#REF!</v>
      </c>
      <c r="S717" s="30">
        <v>196</v>
      </c>
      <c r="T717" s="19" t="str">
        <f t="shared" si="146"/>
        <v>Phylloscopus trochiloides</v>
      </c>
      <c r="U717" s="29" t="s">
        <v>2414</v>
      </c>
      <c r="V717" s="19" t="e">
        <f t="array" aca="1" ref="V717" ca="1">_xludf.XLOOKUP(U717,#REF!,#REF!)</f>
        <v>#NAME?</v>
      </c>
      <c r="W717" s="29">
        <v>23176</v>
      </c>
      <c r="X717" s="3" t="str">
        <f t="shared" si="151"/>
        <v/>
      </c>
      <c r="Y717" s="2" t="e">
        <f t="shared" si="147"/>
        <v>#REF!</v>
      </c>
      <c r="Z717" s="2" t="e">
        <f t="shared" si="148"/>
        <v>#REF!</v>
      </c>
      <c r="AA717" s="2" t="e">
        <f t="shared" si="149"/>
        <v>#REF!</v>
      </c>
      <c r="AB717" s="20" t="str">
        <f t="shared" si="136"/>
        <v>Greenish Warbler</v>
      </c>
      <c r="AC717" s="2" t="e">
        <f t="array" ref="AC717">IF(K717="3_art",IF(AB717=_xludf.XLOOKUP(W717,#REF!,#REF!),"",_xludf.XLOOKUP(W717,#REF!,#REF!)),IF(K717="2_familj",IF(AB717=_xludf.XLOOKUP(W717,#REF!,#REF!),"",_xludf.XLOOKUP(W717,#REF!,#REF!)),""))</f>
        <v>#REF!</v>
      </c>
    </row>
    <row r="718" spans="1:29" ht="13.5" customHeight="1">
      <c r="A718" s="37"/>
      <c r="B718" s="38" t="s">
        <v>36</v>
      </c>
      <c r="C718" s="38" t="s">
        <v>37</v>
      </c>
      <c r="D718" s="51"/>
      <c r="E718" s="65" t="s">
        <v>2417</v>
      </c>
      <c r="F718" s="45" t="s">
        <v>2418</v>
      </c>
      <c r="G718" s="45" t="s">
        <v>2419</v>
      </c>
      <c r="H718" s="60"/>
      <c r="K718" s="29" t="e">
        <f t="shared" si="145"/>
        <v>#REF!</v>
      </c>
      <c r="L718" s="30">
        <v>1</v>
      </c>
      <c r="M718" s="19" t="e">
        <f>IF(K718="1_ordning",M717+1,M717)</f>
        <v>#REF!</v>
      </c>
      <c r="N718" s="29">
        <v>23</v>
      </c>
      <c r="O718" s="19" t="e">
        <f t="shared" si="150"/>
        <v>#REF!</v>
      </c>
      <c r="P718" s="30">
        <v>54</v>
      </c>
      <c r="Q718" s="19" t="str">
        <f>IF(LEN(E718)-LEN(SUBSTITUTE(E718," ",""))=1,LEFT(E718,FIND(" ",E718)-1),Q717)</f>
        <v>Phylloscopus</v>
      </c>
      <c r="R718" s="19" t="e">
        <f>IF(Q718&lt;&gt;Q717,R717+1,R717)</f>
        <v>#REF!</v>
      </c>
      <c r="S718" s="30">
        <v>196</v>
      </c>
      <c r="T718" s="19" t="str">
        <f t="shared" si="146"/>
        <v>Phylloscopus trochiloides viridanus</v>
      </c>
      <c r="U718" s="29" t="s">
        <v>2420</v>
      </c>
      <c r="V718" s="19" t="e">
        <f t="array" aca="1" ref="V718" ca="1">_xludf.XLOOKUP(U718,#REF!,#REF!)</f>
        <v>#NAME?</v>
      </c>
      <c r="W718" s="29">
        <v>23177</v>
      </c>
      <c r="X718" s="3" t="str">
        <f t="shared" si="151"/>
        <v/>
      </c>
      <c r="Y718" s="2" t="e">
        <f t="shared" si="147"/>
        <v>#REF!</v>
      </c>
      <c r="Z718" s="2" t="e">
        <f t="shared" si="148"/>
        <v>#REF!</v>
      </c>
      <c r="AA718" s="2" t="e">
        <f t="shared" si="149"/>
        <v>#REF!</v>
      </c>
      <c r="AB718" s="20" t="str">
        <f t="shared" si="136"/>
        <v xml:space="preserve">   Western Greenish Warbler</v>
      </c>
      <c r="AC718" s="2" t="e">
        <f t="array" ref="AC718">IF(K718="3_art",IF(AB718=_xludf.XLOOKUP(W718,#REF!,#REF!),"",_xludf.XLOOKUP(W718,#REF!,#REF!)),IF(K718="2_familj",IF(AB718=_xludf.XLOOKUP(W718,#REF!,#REF!),"",_xludf.XLOOKUP(W718,#REF!,#REF!)),""))</f>
        <v>#REF!</v>
      </c>
    </row>
    <row r="719" spans="1:29" ht="13.5" customHeight="1">
      <c r="A719" s="61" t="s">
        <v>84</v>
      </c>
      <c r="B719" s="38" t="s">
        <v>36</v>
      </c>
      <c r="C719" s="38" t="s">
        <v>37</v>
      </c>
      <c r="D719" s="48"/>
      <c r="E719" s="68" t="s">
        <v>2421</v>
      </c>
      <c r="F719" s="41" t="s">
        <v>2422</v>
      </c>
      <c r="G719" s="41" t="s">
        <v>2423</v>
      </c>
      <c r="H719" s="49"/>
      <c r="K719" s="29" t="e">
        <f t="shared" si="145"/>
        <v>#REF!</v>
      </c>
      <c r="L719" s="30">
        <v>1</v>
      </c>
      <c r="M719" s="19" t="e">
        <f>IF(K719="1_ordning",M716+1,M716)</f>
        <v>#REF!</v>
      </c>
      <c r="N719" s="29">
        <v>23</v>
      </c>
      <c r="O719" s="19" t="e">
        <f t="shared" si="150"/>
        <v>#REF!</v>
      </c>
      <c r="P719" s="30">
        <v>54</v>
      </c>
      <c r="Q719" s="19" t="str">
        <f>IF(LEN(E719)-LEN(SUBSTITUTE(E719," ",""))=1,LEFT(E719,FIND(" ",E719)-1),Q716)</f>
        <v>Phylloscopus</v>
      </c>
      <c r="R719" s="19" t="e">
        <f>IF(Q719&lt;&gt;Q716,R716+1,R716)</f>
        <v>#REF!</v>
      </c>
      <c r="S719" s="30">
        <v>196</v>
      </c>
      <c r="T719" s="19" t="str">
        <f t="shared" si="146"/>
        <v>Phylloscopus borealis</v>
      </c>
      <c r="U719" s="29" t="s">
        <v>2421</v>
      </c>
      <c r="V719" s="19" t="e">
        <f t="array" aca="1" ref="V719" ca="1">_xludf.XLOOKUP(U719,#REF!,#REF!)</f>
        <v>#NAME?</v>
      </c>
      <c r="W719" s="29">
        <v>23185</v>
      </c>
      <c r="X719" s="3" t="str">
        <f t="shared" si="151"/>
        <v/>
      </c>
      <c r="Y719" s="2" t="e">
        <f t="shared" si="147"/>
        <v>#REF!</v>
      </c>
      <c r="Z719" s="2" t="e">
        <f t="shared" si="148"/>
        <v>#REF!</v>
      </c>
      <c r="AA719" s="2" t="e">
        <f t="shared" si="149"/>
        <v>#REF!</v>
      </c>
      <c r="AB719" s="20" t="str">
        <f t="shared" si="136"/>
        <v>Arctic Warbler</v>
      </c>
      <c r="AC719" s="2" t="e">
        <f t="array" ref="AC719">IF(K719="3_art",IF(AB719=_xludf.XLOOKUP(W719,#REF!,#REF!),"",_xludf.XLOOKUP(W719,#REF!,#REF!)),IF(K719="2_familj",IF(AB719=_xludf.XLOOKUP(W719,#REF!,#REF!),"",_xludf.XLOOKUP(W719,#REF!,#REF!)),""))</f>
        <v>#REF!</v>
      </c>
    </row>
    <row r="720" spans="1:29" ht="13.5" customHeight="1">
      <c r="A720" s="33"/>
      <c r="B720" s="33"/>
      <c r="C720" s="33"/>
      <c r="D720" s="34" t="s">
        <v>21</v>
      </c>
      <c r="E720" s="35" t="s">
        <v>2424</v>
      </c>
      <c r="F720" s="36" t="s">
        <v>2425</v>
      </c>
      <c r="G720" s="36" t="s">
        <v>2426</v>
      </c>
      <c r="H720" s="33"/>
      <c r="K720" s="29" t="e">
        <f t="shared" si="145"/>
        <v>#REF!</v>
      </c>
      <c r="L720" s="30">
        <v>1</v>
      </c>
      <c r="M720" s="19" t="e">
        <f>IF(K720="1_ordning",M719+1,M719)</f>
        <v>#REF!</v>
      </c>
      <c r="N720" s="29">
        <v>23</v>
      </c>
      <c r="O720" s="19" t="e">
        <f t="shared" si="150"/>
        <v>#REF!</v>
      </c>
      <c r="P720" s="30">
        <v>55</v>
      </c>
      <c r="Q720" s="19" t="str">
        <f>IF(LEN(E720)-LEN(SUBSTITUTE(E720," ",""))=1,LEFT(E720,FIND(" ",E720)-1),Q719)</f>
        <v>Phylloscopus</v>
      </c>
      <c r="R720" s="19" t="e">
        <f>IF(Q720&lt;&gt;Q719,R719+1,R719)</f>
        <v>#REF!</v>
      </c>
      <c r="S720" s="30">
        <v>196</v>
      </c>
      <c r="T720" s="19" t="str">
        <f t="shared" si="146"/>
        <v>Sylviidae</v>
      </c>
      <c r="U720" s="29" t="s">
        <v>2424</v>
      </c>
      <c r="V720" s="19" t="e">
        <f t="array" aca="1" ref="V720" ca="1">_xludf.XLOOKUP(U720,#REF!,#REF!)</f>
        <v>#NAME?</v>
      </c>
      <c r="W720" s="29">
        <v>23735</v>
      </c>
      <c r="X720" s="3" t="str">
        <f t="shared" si="151"/>
        <v/>
      </c>
      <c r="Y720" s="2" t="e">
        <f t="shared" si="147"/>
        <v>#REF!</v>
      </c>
      <c r="Z720" s="20" t="e">
        <f t="shared" si="148"/>
        <v>#REF!</v>
      </c>
      <c r="AA720" s="2" t="e">
        <f t="shared" si="149"/>
        <v>#REF!</v>
      </c>
      <c r="AB720" s="20" t="str">
        <f t="shared" si="136"/>
        <v>Sylviid Warblers and Allies</v>
      </c>
      <c r="AC720" s="2" t="e">
        <f t="array" ref="AC720">IF(K720="3_art",IF(AB720=_xludf.XLOOKUP(W720,#REF!,#REF!),"",_xludf.XLOOKUP(W720,#REF!,#REF!)),IF(K720="2_familj",IF(AB720=_xludf.XLOOKUP(W720,#REF!,#REF!),"",_xludf.XLOOKUP(W720,#REF!,#REF!)),""))</f>
        <v>#REF!</v>
      </c>
    </row>
    <row r="721" spans="1:29" ht="13.5" customHeight="1">
      <c r="A721" s="37"/>
      <c r="B721" s="38"/>
      <c r="C721" s="38"/>
      <c r="D721" s="48"/>
      <c r="E721" s="68" t="s">
        <v>2427</v>
      </c>
      <c r="F721" s="41" t="s">
        <v>2428</v>
      </c>
      <c r="G721" s="41" t="s">
        <v>2429</v>
      </c>
      <c r="H721" s="49"/>
      <c r="K721" s="29" t="e">
        <f t="shared" si="145"/>
        <v>#REF!</v>
      </c>
      <c r="L721" s="30">
        <v>1</v>
      </c>
      <c r="M721" s="19" t="e">
        <f>IF(K721="1_ordning",M724+1,M724)</f>
        <v>#REF!</v>
      </c>
      <c r="N721" s="29">
        <v>23</v>
      </c>
      <c r="O721" s="19" t="e">
        <f t="shared" si="150"/>
        <v>#REF!</v>
      </c>
      <c r="P721" s="30">
        <v>55</v>
      </c>
      <c r="Q721" s="19" t="str">
        <f>IF(LEN(E721)-LEN(SUBSTITUTE(E721," ",""))=1,LEFT(E721,FIND(" ",E721)-1),Q724)</f>
        <v>Sylvia</v>
      </c>
      <c r="R721" s="19" t="e">
        <f>IF(Q721&lt;&gt;Q724,R724+1,R724)</f>
        <v>#REF!</v>
      </c>
      <c r="S721" s="30">
        <v>197</v>
      </c>
      <c r="T721" s="19" t="str">
        <f t="shared" si="146"/>
        <v>Sylvia borin</v>
      </c>
      <c r="U721" s="29" t="s">
        <v>2427</v>
      </c>
      <c r="V721" s="19" t="e">
        <f t="array" aca="1" ref="V721" ca="1">_xludf.XLOOKUP(U721,#REF!,#REF!)</f>
        <v>#NAME?</v>
      </c>
      <c r="W721" s="29">
        <v>23737</v>
      </c>
      <c r="X721" s="3" t="str">
        <f t="shared" si="151"/>
        <v/>
      </c>
      <c r="Y721" s="2" t="e">
        <f t="shared" si="147"/>
        <v>#REF!</v>
      </c>
      <c r="Z721" s="2" t="e">
        <f t="shared" si="148"/>
        <v>#REF!</v>
      </c>
      <c r="AA721" s="2" t="e">
        <f t="shared" si="149"/>
        <v>#REF!</v>
      </c>
      <c r="AB721" s="20" t="str">
        <f t="shared" si="136"/>
        <v>Garden Warbler</v>
      </c>
      <c r="AC721" s="2" t="e">
        <f t="array" ref="AC721">IF(K721="3_art",IF(AB721=_xludf.XLOOKUP(W721,#REF!,#REF!),"",_xludf.XLOOKUP(W721,#REF!,#REF!)),IF(K721="2_familj",IF(AB721=_xludf.XLOOKUP(W721,#REF!,#REF!),"",_xludf.XLOOKUP(W721,#REF!,#REF!)),""))</f>
        <v>#REF!</v>
      </c>
    </row>
    <row r="722" spans="1:29" ht="13.5" customHeight="1">
      <c r="A722" s="37"/>
      <c r="B722" s="38" t="s">
        <v>36</v>
      </c>
      <c r="C722" s="38" t="s">
        <v>37</v>
      </c>
      <c r="D722" s="51"/>
      <c r="E722" s="65" t="s">
        <v>2430</v>
      </c>
      <c r="F722" s="70" t="s">
        <v>2431</v>
      </c>
      <c r="G722" s="70" t="s">
        <v>2432</v>
      </c>
      <c r="H722" s="88"/>
      <c r="K722" s="29" t="e">
        <f t="shared" si="145"/>
        <v>#REF!</v>
      </c>
      <c r="L722" s="30">
        <v>1</v>
      </c>
      <c r="M722" s="19" t="e">
        <f>IF(K722="1_ordning",M721+1,M721)</f>
        <v>#REF!</v>
      </c>
      <c r="N722" s="29">
        <v>23</v>
      </c>
      <c r="O722" s="19" t="e">
        <f t="shared" si="150"/>
        <v>#REF!</v>
      </c>
      <c r="P722" s="30">
        <v>55</v>
      </c>
      <c r="Q722" s="19" t="str">
        <f>IF(LEN(E722)-LEN(SUBSTITUTE(E722," ",""))=1,LEFT(E722,FIND(" ",E722)-1),Q721)</f>
        <v>Sylvia</v>
      </c>
      <c r="R722" s="19" t="e">
        <f>IF(Q722&lt;&gt;Q721,R721+1,R721)</f>
        <v>#REF!</v>
      </c>
      <c r="S722" s="30">
        <v>197</v>
      </c>
      <c r="T722" s="19" t="str">
        <f t="shared" si="146"/>
        <v>Sylvia borin borin</v>
      </c>
      <c r="U722" s="29" t="s">
        <v>2433</v>
      </c>
      <c r="V722" s="19" t="e">
        <f t="array" aca="1" ref="V722" ca="1">_xludf.XLOOKUP(U722,#REF!,#REF!)</f>
        <v>#NAME?</v>
      </c>
      <c r="W722" s="29">
        <v>23738</v>
      </c>
      <c r="X722" s="3" t="str">
        <f t="shared" si="151"/>
        <v/>
      </c>
      <c r="Y722" s="2" t="e">
        <f t="shared" si="147"/>
        <v>#REF!</v>
      </c>
      <c r="Z722" s="2" t="e">
        <f t="shared" si="148"/>
        <v>#REF!</v>
      </c>
      <c r="AA722" s="2" t="e">
        <f t="shared" si="149"/>
        <v>#REF!</v>
      </c>
      <c r="AB722" s="20" t="str">
        <f t="shared" si="136"/>
        <v xml:space="preserve">   Western Garden Warbler</v>
      </c>
      <c r="AC722" s="2" t="e">
        <f t="array" ref="AC722">IF(K722="3_art",IF(AB722=_xludf.XLOOKUP(W722,#REF!,#REF!),"",_xludf.XLOOKUP(W722,#REF!,#REF!)),IF(K722="2_familj",IF(AB722=_xludf.XLOOKUP(W722,#REF!,#REF!),"",_xludf.XLOOKUP(W722,#REF!,#REF!)),""))</f>
        <v>#REF!</v>
      </c>
    </row>
    <row r="723" spans="1:29" ht="13.5" customHeight="1">
      <c r="A723" s="37"/>
      <c r="B723" s="37"/>
      <c r="C723" s="37"/>
      <c r="D723" s="48"/>
      <c r="E723" s="68" t="s">
        <v>2434</v>
      </c>
      <c r="F723" s="41" t="s">
        <v>2435</v>
      </c>
      <c r="G723" s="41" t="s">
        <v>2436</v>
      </c>
      <c r="H723" s="49"/>
      <c r="K723" s="29" t="e">
        <f t="shared" si="145"/>
        <v>#REF!</v>
      </c>
      <c r="L723" s="30">
        <v>1</v>
      </c>
      <c r="M723" s="19" t="e">
        <f>IF(K723="1_ordning",M720+1,M720)</f>
        <v>#REF!</v>
      </c>
      <c r="N723" s="29">
        <v>23</v>
      </c>
      <c r="O723" s="19" t="e">
        <f t="shared" si="150"/>
        <v>#REF!</v>
      </c>
      <c r="P723" s="30">
        <v>55</v>
      </c>
      <c r="Q723" s="19" t="str">
        <f>IF(LEN(E723)-LEN(SUBSTITUTE(E723," ",""))=1,LEFT(E723,FIND(" ",E723)-1),Q720)</f>
        <v>Sylvia</v>
      </c>
      <c r="R723" s="19" t="e">
        <f>IF(Q723&lt;&gt;Q720,R720+1,R720)</f>
        <v>#REF!</v>
      </c>
      <c r="S723" s="30">
        <v>197</v>
      </c>
      <c r="T723" s="19" t="str">
        <f t="shared" si="146"/>
        <v>Sylvia atricapilla</v>
      </c>
      <c r="U723" s="29" t="s">
        <v>2434</v>
      </c>
      <c r="V723" s="19" t="e">
        <f t="array" aca="1" ref="V723" ca="1">_xludf.XLOOKUP(U723,#REF!,#REF!)</f>
        <v>#NAME?</v>
      </c>
      <c r="W723" s="29">
        <v>23740</v>
      </c>
      <c r="X723" s="3" t="str">
        <f t="shared" si="151"/>
        <v/>
      </c>
      <c r="Y723" s="2" t="e">
        <f t="shared" si="147"/>
        <v>#REF!</v>
      </c>
      <c r="Z723" s="2" t="e">
        <f t="shared" si="148"/>
        <v>#REF!</v>
      </c>
      <c r="AA723" s="2" t="e">
        <f t="shared" si="149"/>
        <v>#REF!</v>
      </c>
      <c r="AB723" s="20" t="str">
        <f t="shared" si="136"/>
        <v>Eurasian Blackcap</v>
      </c>
      <c r="AC723" s="2" t="e">
        <f t="array" ref="AC723">IF(K723="3_art",IF(AB723=_xludf.XLOOKUP(W723,#REF!,#REF!),"",_xludf.XLOOKUP(W723,#REF!,#REF!)),IF(K723="2_familj",IF(AB723=_xludf.XLOOKUP(W723,#REF!,#REF!),"",_xludf.XLOOKUP(W723,#REF!,#REF!)),""))</f>
        <v>#REF!</v>
      </c>
    </row>
    <row r="724" spans="1:29" ht="13.5" customHeight="1">
      <c r="A724" s="37"/>
      <c r="B724" s="38" t="s">
        <v>36</v>
      </c>
      <c r="C724" s="38" t="s">
        <v>37</v>
      </c>
      <c r="D724" s="51"/>
      <c r="E724" s="65" t="s">
        <v>2437</v>
      </c>
      <c r="F724" s="45" t="s">
        <v>2438</v>
      </c>
      <c r="G724" s="45" t="s">
        <v>2439</v>
      </c>
      <c r="H724" s="60"/>
      <c r="K724" s="29" t="e">
        <f t="shared" si="145"/>
        <v>#REF!</v>
      </c>
      <c r="L724" s="30">
        <v>1</v>
      </c>
      <c r="M724" s="19" t="e">
        <f>IF(K724="1_ordning",M723+1,M723)</f>
        <v>#REF!</v>
      </c>
      <c r="N724" s="29">
        <v>23</v>
      </c>
      <c r="O724" s="19" t="e">
        <f t="shared" si="150"/>
        <v>#REF!</v>
      </c>
      <c r="P724" s="30">
        <v>55</v>
      </c>
      <c r="Q724" s="19" t="str">
        <f>IF(LEN(E724)-LEN(SUBSTITUTE(E724," ",""))=1,LEFT(E724,FIND(" ",E724)-1),Q723)</f>
        <v>Sylvia</v>
      </c>
      <c r="R724" s="19" t="e">
        <f>IF(Q724&lt;&gt;Q723,R723+1,R723)</f>
        <v>#REF!</v>
      </c>
      <c r="S724" s="30">
        <v>197</v>
      </c>
      <c r="T724" s="19" t="str">
        <f t="shared" si="146"/>
        <v>Sylvia atricapilla atricapilla</v>
      </c>
      <c r="U724" s="29" t="s">
        <v>2440</v>
      </c>
      <c r="V724" s="19" t="e">
        <f t="array" aca="1" ref="V724" ca="1">_xludf.XLOOKUP(U724,#REF!,#REF!)</f>
        <v>#NAME?</v>
      </c>
      <c r="W724" s="29">
        <v>23744</v>
      </c>
      <c r="X724" s="3" t="str">
        <f t="shared" si="151"/>
        <v/>
      </c>
      <c r="Y724" s="2" t="e">
        <f t="shared" si="147"/>
        <v>#REF!</v>
      </c>
      <c r="Z724" s="2" t="e">
        <f t="shared" si="148"/>
        <v>#REF!</v>
      </c>
      <c r="AA724" s="2" t="e">
        <f t="shared" si="149"/>
        <v>#REF!</v>
      </c>
      <c r="AB724" s="20" t="str">
        <f t="shared" si="136"/>
        <v xml:space="preserve">   Western Blackcap</v>
      </c>
      <c r="AC724" s="2" t="e">
        <f t="array" ref="AC724">IF(K724="3_art",IF(AB724=_xludf.XLOOKUP(W724,#REF!,#REF!),"",_xludf.XLOOKUP(W724,#REF!,#REF!)),IF(K724="2_familj",IF(AB724=_xludf.XLOOKUP(W724,#REF!,#REF!),"",_xludf.XLOOKUP(W724,#REF!,#REF!)),""))</f>
        <v>#REF!</v>
      </c>
    </row>
    <row r="725" spans="1:29" ht="13.5" customHeight="1">
      <c r="A725" s="37"/>
      <c r="B725" s="38"/>
      <c r="C725" s="38"/>
      <c r="D725" s="48"/>
      <c r="E725" s="68" t="s">
        <v>2441</v>
      </c>
      <c r="F725" s="41" t="s">
        <v>2442</v>
      </c>
      <c r="G725" s="41" t="s">
        <v>2443</v>
      </c>
      <c r="H725" s="49"/>
      <c r="K725" s="29" t="e">
        <f t="shared" si="145"/>
        <v>#REF!</v>
      </c>
      <c r="L725" s="30">
        <v>1</v>
      </c>
      <c r="M725" s="19" t="e">
        <f>IF(K725="1_ordning",M722+1,M722)</f>
        <v>#REF!</v>
      </c>
      <c r="N725" s="29">
        <v>23</v>
      </c>
      <c r="O725" s="19" t="e">
        <f t="shared" si="150"/>
        <v>#REF!</v>
      </c>
      <c r="P725" s="30">
        <v>55</v>
      </c>
      <c r="Q725" s="19" t="str">
        <f>IF(LEN(E725)-LEN(SUBSTITUTE(E725," ",""))=1,LEFT(E725,FIND(" ",E725)-1),Q722)</f>
        <v>Curruca</v>
      </c>
      <c r="R725" s="19" t="e">
        <f>IF(Q725&lt;&gt;Q722,R722+1,R722)</f>
        <v>#REF!</v>
      </c>
      <c r="S725" s="30">
        <v>198</v>
      </c>
      <c r="T725" s="19" t="str">
        <f t="shared" si="146"/>
        <v>Curruca nisoria</v>
      </c>
      <c r="U725" s="29" t="s">
        <v>2441</v>
      </c>
      <c r="V725" s="19" t="e">
        <f t="array" aca="1" ref="V725" ca="1">_xludf.XLOOKUP(U725,#REF!,#REF!)</f>
        <v>#NAME?</v>
      </c>
      <c r="W725" s="29">
        <v>23758</v>
      </c>
      <c r="X725" s="3" t="str">
        <f t="shared" si="151"/>
        <v/>
      </c>
      <c r="Y725" s="2" t="e">
        <f t="shared" si="147"/>
        <v>#REF!</v>
      </c>
      <c r="Z725" s="2" t="e">
        <f t="shared" si="148"/>
        <v>#REF!</v>
      </c>
      <c r="AA725" s="2" t="e">
        <f t="shared" si="149"/>
        <v>#REF!</v>
      </c>
      <c r="AB725" s="20" t="str">
        <f t="shared" si="136"/>
        <v>Barred Warbler</v>
      </c>
      <c r="AC725" s="2" t="e">
        <f t="array" ref="AC725">IF(K725="3_art",IF(AB725=_xludf.XLOOKUP(W725,#REF!,#REF!),"",_xludf.XLOOKUP(W725,#REF!,#REF!)),IF(K725="2_familj",IF(AB725=_xludf.XLOOKUP(W725,#REF!,#REF!),"",_xludf.XLOOKUP(W725,#REF!,#REF!)),""))</f>
        <v>#REF!</v>
      </c>
    </row>
    <row r="726" spans="1:29" ht="13.5" customHeight="1">
      <c r="A726" s="37"/>
      <c r="B726" s="38" t="s">
        <v>36</v>
      </c>
      <c r="C726" s="38" t="s">
        <v>37</v>
      </c>
      <c r="D726" s="51"/>
      <c r="E726" s="65" t="s">
        <v>2444</v>
      </c>
      <c r="F726" s="70" t="s">
        <v>2445</v>
      </c>
      <c r="G726" s="70" t="s">
        <v>2446</v>
      </c>
      <c r="H726" s="88"/>
      <c r="K726" s="29" t="e">
        <f t="shared" si="145"/>
        <v>#REF!</v>
      </c>
      <c r="L726" s="30">
        <v>1</v>
      </c>
      <c r="M726" s="19" t="e">
        <f t="shared" ref="M726:M730" si="185">IF(K726="1_ordning",M725+1,M725)</f>
        <v>#REF!</v>
      </c>
      <c r="N726" s="29">
        <v>23</v>
      </c>
      <c r="O726" s="19" t="e">
        <f t="shared" si="150"/>
        <v>#REF!</v>
      </c>
      <c r="P726" s="30">
        <v>55</v>
      </c>
      <c r="Q726" s="19" t="str">
        <f t="shared" ref="Q726:Q730" si="186">IF(LEN(E726)-LEN(SUBSTITUTE(E726," ",""))=1,LEFT(E726,FIND(" ",E726)-1),Q725)</f>
        <v>Curruca</v>
      </c>
      <c r="R726" s="19" t="e">
        <f t="shared" ref="R726:R730" si="187">IF(Q726&lt;&gt;Q725,R725+1,R725)</f>
        <v>#REF!</v>
      </c>
      <c r="S726" s="30">
        <v>198</v>
      </c>
      <c r="T726" s="19" t="str">
        <f t="shared" si="146"/>
        <v>Curruca nisoria nisoria</v>
      </c>
      <c r="U726" s="29" t="s">
        <v>2447</v>
      </c>
      <c r="V726" s="19" t="e">
        <f t="array" aca="1" ref="V726" ca="1">_xludf.XLOOKUP(U726,#REF!,#REF!)</f>
        <v>#NAME?</v>
      </c>
      <c r="W726" s="29">
        <v>23759</v>
      </c>
      <c r="X726" s="3" t="str">
        <f t="shared" si="151"/>
        <v/>
      </c>
      <c r="Y726" s="2" t="e">
        <f t="shared" si="147"/>
        <v>#REF!</v>
      </c>
      <c r="Z726" s="2" t="e">
        <f t="shared" si="148"/>
        <v>#REF!</v>
      </c>
      <c r="AA726" s="2" t="e">
        <f t="shared" si="149"/>
        <v>#REF!</v>
      </c>
      <c r="AB726" s="20" t="str">
        <f t="shared" si="136"/>
        <v xml:space="preserve">   Western Barred Warbler</v>
      </c>
      <c r="AC726" s="2" t="e">
        <f t="array" ref="AC726">IF(K726="3_art",IF(AB726=_xludf.XLOOKUP(W726,#REF!,#REF!),"",_xludf.XLOOKUP(W726,#REF!,#REF!)),IF(K726="2_familj",IF(AB726=_xludf.XLOOKUP(W726,#REF!,#REF!),"",_xludf.XLOOKUP(W726,#REF!,#REF!)),""))</f>
        <v>#REF!</v>
      </c>
    </row>
    <row r="727" spans="1:29" ht="13.5" customHeight="1">
      <c r="A727" s="37"/>
      <c r="B727" s="37"/>
      <c r="C727" s="37"/>
      <c r="D727" s="48"/>
      <c r="E727" s="68" t="s">
        <v>2448</v>
      </c>
      <c r="F727" s="41" t="s">
        <v>2449</v>
      </c>
      <c r="G727" s="41" t="s">
        <v>2450</v>
      </c>
      <c r="H727" s="49"/>
      <c r="K727" s="29" t="e">
        <f t="shared" si="145"/>
        <v>#REF!</v>
      </c>
      <c r="L727" s="30">
        <v>1</v>
      </c>
      <c r="M727" s="19" t="e">
        <f t="shared" si="185"/>
        <v>#REF!</v>
      </c>
      <c r="N727" s="29">
        <v>23</v>
      </c>
      <c r="O727" s="19" t="e">
        <f t="shared" si="150"/>
        <v>#REF!</v>
      </c>
      <c r="P727" s="30">
        <v>55</v>
      </c>
      <c r="Q727" s="19" t="str">
        <f t="shared" si="186"/>
        <v>Curruca</v>
      </c>
      <c r="R727" s="19" t="e">
        <f t="shared" si="187"/>
        <v>#REF!</v>
      </c>
      <c r="S727" s="30">
        <v>198</v>
      </c>
      <c r="T727" s="19" t="str">
        <f t="shared" si="146"/>
        <v>Curruca curruca</v>
      </c>
      <c r="U727" s="29" t="s">
        <v>2448</v>
      </c>
      <c r="V727" s="19" t="e">
        <f t="array" aca="1" ref="V727" ca="1">_xludf.XLOOKUP(U727,#REF!,#REF!)</f>
        <v>#NAME?</v>
      </c>
      <c r="W727" s="29">
        <v>23775</v>
      </c>
      <c r="X727" s="3" t="str">
        <f t="shared" si="151"/>
        <v/>
      </c>
      <c r="Y727" s="2" t="e">
        <f t="shared" si="147"/>
        <v>#REF!</v>
      </c>
      <c r="Z727" s="2" t="e">
        <f t="shared" si="148"/>
        <v>#REF!</v>
      </c>
      <c r="AA727" s="2" t="e">
        <f t="shared" si="149"/>
        <v>#REF!</v>
      </c>
      <c r="AB727" s="20" t="str">
        <f t="shared" si="136"/>
        <v>Lesser Whitethroat</v>
      </c>
      <c r="AC727" s="2" t="e">
        <f t="array" ref="AC727">IF(K727="3_art",IF(AB727=_xludf.XLOOKUP(W727,#REF!,#REF!),"",_xludf.XLOOKUP(W727,#REF!,#REF!)),IF(K727="2_familj",IF(AB727=_xludf.XLOOKUP(W727,#REF!,#REF!),"",_xludf.XLOOKUP(W727,#REF!,#REF!)),""))</f>
        <v>#REF!</v>
      </c>
    </row>
    <row r="728" spans="1:29" ht="13.5" customHeight="1">
      <c r="A728" s="37"/>
      <c r="B728" s="38" t="s">
        <v>36</v>
      </c>
      <c r="C728" s="38" t="s">
        <v>37</v>
      </c>
      <c r="D728" s="51"/>
      <c r="E728" s="65" t="s">
        <v>2451</v>
      </c>
      <c r="F728" s="45" t="s">
        <v>2452</v>
      </c>
      <c r="G728" s="45" t="s">
        <v>2453</v>
      </c>
      <c r="H728" s="60"/>
      <c r="K728" s="29" t="e">
        <f t="shared" si="145"/>
        <v>#REF!</v>
      </c>
      <c r="L728" s="30">
        <v>1</v>
      </c>
      <c r="M728" s="19" t="e">
        <f t="shared" si="185"/>
        <v>#REF!</v>
      </c>
      <c r="N728" s="29">
        <v>23</v>
      </c>
      <c r="O728" s="19" t="e">
        <f t="shared" si="150"/>
        <v>#REF!</v>
      </c>
      <c r="P728" s="30">
        <v>55</v>
      </c>
      <c r="Q728" s="19" t="str">
        <f t="shared" si="186"/>
        <v>Curruca</v>
      </c>
      <c r="R728" s="19" t="e">
        <f t="shared" si="187"/>
        <v>#REF!</v>
      </c>
      <c r="S728" s="30">
        <v>198</v>
      </c>
      <c r="T728" s="19" t="str">
        <f t="shared" si="146"/>
        <v>Curruca curruca curruca</v>
      </c>
      <c r="U728" s="29" t="s">
        <v>2454</v>
      </c>
      <c r="V728" s="19" t="e">
        <f t="array" aca="1" ref="V728" ca="1">_xludf.XLOOKUP(U728,#REF!,#REF!)</f>
        <v>#NAME?</v>
      </c>
      <c r="W728" s="29">
        <v>23778</v>
      </c>
      <c r="X728" s="3" t="str">
        <f t="shared" si="151"/>
        <v/>
      </c>
      <c r="Y728" s="2" t="e">
        <f t="shared" si="147"/>
        <v>#REF!</v>
      </c>
      <c r="Z728" s="2" t="e">
        <f t="shared" si="148"/>
        <v>#REF!</v>
      </c>
      <c r="AA728" s="2" t="e">
        <f t="shared" si="149"/>
        <v>#REF!</v>
      </c>
      <c r="AB728" s="20" t="str">
        <f t="shared" si="136"/>
        <v xml:space="preserve">   Northern Lesser Whitethroat</v>
      </c>
      <c r="AC728" s="2" t="e">
        <f t="array" ref="AC728">IF(K728="3_art",IF(AB728=_xludf.XLOOKUP(W728,#REF!,#REF!),"",_xludf.XLOOKUP(W728,#REF!,#REF!)),IF(K728="2_familj",IF(AB728=_xludf.XLOOKUP(W728,#REF!,#REF!),"",_xludf.XLOOKUP(W728,#REF!,#REF!)),""))</f>
        <v>#REF!</v>
      </c>
    </row>
    <row r="729" spans="1:29" ht="13.5" customHeight="1">
      <c r="A729" s="38" t="s">
        <v>84</v>
      </c>
      <c r="B729" s="38" t="s">
        <v>36</v>
      </c>
      <c r="C729" s="38" t="s">
        <v>31</v>
      </c>
      <c r="D729" s="62" t="s">
        <v>271</v>
      </c>
      <c r="E729" s="65" t="s">
        <v>2455</v>
      </c>
      <c r="F729" s="45" t="s">
        <v>2456</v>
      </c>
      <c r="G729" s="45" t="s">
        <v>2457</v>
      </c>
      <c r="H729" s="88" t="s">
        <v>2458</v>
      </c>
      <c r="K729" s="29" t="e">
        <f t="shared" si="145"/>
        <v>#REF!</v>
      </c>
      <c r="L729" s="30">
        <v>1</v>
      </c>
      <c r="M729" s="19" t="e">
        <f t="shared" si="185"/>
        <v>#REF!</v>
      </c>
      <c r="N729" s="29">
        <v>23</v>
      </c>
      <c r="O729" s="19" t="e">
        <f t="shared" si="150"/>
        <v>#REF!</v>
      </c>
      <c r="P729" s="30">
        <v>55</v>
      </c>
      <c r="Q729" s="19" t="str">
        <f t="shared" si="186"/>
        <v>Curruca</v>
      </c>
      <c r="R729" s="19" t="e">
        <f t="shared" si="187"/>
        <v>#REF!</v>
      </c>
      <c r="S729" s="30">
        <v>198</v>
      </c>
      <c r="T729" s="19" t="str">
        <f t="shared" si="146"/>
        <v>Curruca curruca blythi</v>
      </c>
      <c r="U729" s="29" t="s">
        <v>2459</v>
      </c>
      <c r="V729" s="19" t="e">
        <f t="array" aca="1" ref="V729" ca="1">_xludf.XLOOKUP(U729,#REF!,#REF!)</f>
        <v>#NAME?</v>
      </c>
      <c r="W729" s="29">
        <v>23779</v>
      </c>
      <c r="X729" s="3" t="str">
        <f t="shared" si="151"/>
        <v/>
      </c>
      <c r="Y729" s="2" t="e">
        <f t="shared" si="147"/>
        <v>#REF!</v>
      </c>
      <c r="Z729" s="2" t="e">
        <f t="shared" si="148"/>
        <v>#REF!</v>
      </c>
      <c r="AA729" s="2" t="e">
        <f t="shared" si="149"/>
        <v>#REF!</v>
      </c>
      <c r="AB729" s="20" t="str">
        <f t="shared" si="136"/>
        <v xml:space="preserve">   Siberian Lesser Whitethroat</v>
      </c>
      <c r="AC729" s="2" t="e">
        <f t="array" ref="AC729">IF(K729="3_art",IF(AB729=_xludf.XLOOKUP(W729,#REF!,#REF!),"",_xludf.XLOOKUP(W729,#REF!,#REF!)),IF(K729="2_familj",IF(AB729=_xludf.XLOOKUP(W729,#REF!,#REF!),"",_xludf.XLOOKUP(W729,#REF!,#REF!)),""))</f>
        <v>#REF!</v>
      </c>
    </row>
    <row r="730" spans="1:29" ht="13.5" customHeight="1">
      <c r="A730" s="38" t="s">
        <v>84</v>
      </c>
      <c r="B730" s="38" t="s">
        <v>36</v>
      </c>
      <c r="C730" s="38" t="s">
        <v>31</v>
      </c>
      <c r="D730" s="62" t="s">
        <v>460</v>
      </c>
      <c r="E730" s="65" t="s">
        <v>2460</v>
      </c>
      <c r="F730" s="45" t="s">
        <v>2461</v>
      </c>
      <c r="G730" s="45" t="s">
        <v>2462</v>
      </c>
      <c r="H730" s="88" t="s">
        <v>2458</v>
      </c>
      <c r="K730" s="29" t="e">
        <f t="shared" si="145"/>
        <v>#REF!</v>
      </c>
      <c r="L730" s="30">
        <v>1</v>
      </c>
      <c r="M730" s="19" t="e">
        <f t="shared" si="185"/>
        <v>#REF!</v>
      </c>
      <c r="N730" s="29">
        <v>23</v>
      </c>
      <c r="O730" s="19" t="e">
        <f t="shared" si="150"/>
        <v>#REF!</v>
      </c>
      <c r="P730" s="30">
        <v>55</v>
      </c>
      <c r="Q730" s="19" t="str">
        <f t="shared" si="186"/>
        <v>Curruca</v>
      </c>
      <c r="R730" s="19" t="e">
        <f t="shared" si="187"/>
        <v>#REF!</v>
      </c>
      <c r="S730" s="30">
        <v>198</v>
      </c>
      <c r="T730" s="19" t="str">
        <f t="shared" si="146"/>
        <v>Curruca curruca halimodendri</v>
      </c>
      <c r="U730" s="29" t="s">
        <v>2463</v>
      </c>
      <c r="V730" s="19" t="e">
        <f t="array" aca="1" ref="V730" ca="1">_xludf.XLOOKUP(U730,#REF!,#REF!)</f>
        <v>#NAME?</v>
      </c>
      <c r="W730" s="29">
        <v>23780</v>
      </c>
      <c r="X730" s="3" t="str">
        <f t="shared" si="151"/>
        <v/>
      </c>
      <c r="Y730" s="2" t="e">
        <f t="shared" si="147"/>
        <v>#REF!</v>
      </c>
      <c r="Z730" s="2" t="e">
        <f t="shared" si="148"/>
        <v>#REF!</v>
      </c>
      <c r="AA730" s="2" t="e">
        <f t="shared" si="149"/>
        <v>#REF!</v>
      </c>
      <c r="AB730" s="20" t="str">
        <f t="shared" si="136"/>
        <v xml:space="preserve">   Central Asian Lesser Whitethroat</v>
      </c>
      <c r="AC730" s="2" t="e">
        <f t="array" ref="AC730">IF(K730="3_art",IF(AB730=_xludf.XLOOKUP(W730,#REF!,#REF!),"",_xludf.XLOOKUP(W730,#REF!,#REF!)),IF(K730="2_familj",IF(AB730=_xludf.XLOOKUP(W730,#REF!,#REF!),"",_xludf.XLOOKUP(W730,#REF!,#REF!)),""))</f>
        <v>#REF!</v>
      </c>
    </row>
    <row r="731" spans="1:29" ht="13.5" customHeight="1">
      <c r="A731" s="61" t="s">
        <v>84</v>
      </c>
      <c r="B731" s="61" t="s">
        <v>36</v>
      </c>
      <c r="C731" s="61" t="s">
        <v>31</v>
      </c>
      <c r="D731" s="62" t="s">
        <v>377</v>
      </c>
      <c r="E731" s="124" t="s">
        <v>2464</v>
      </c>
      <c r="F731" s="113" t="s">
        <v>2465</v>
      </c>
      <c r="G731" s="113" t="s">
        <v>2466</v>
      </c>
      <c r="H731" s="50" t="s">
        <v>2467</v>
      </c>
      <c r="K731" s="29"/>
      <c r="L731" s="30"/>
      <c r="M731" s="19"/>
      <c r="N731" s="29"/>
      <c r="O731" s="19"/>
      <c r="P731" s="30"/>
      <c r="Q731" s="19"/>
      <c r="R731" s="19"/>
      <c r="S731" s="30"/>
      <c r="T731" s="19"/>
      <c r="U731" s="29"/>
      <c r="V731" s="19"/>
      <c r="W731" s="29"/>
      <c r="X731" s="3"/>
      <c r="Y731" s="2"/>
      <c r="Z731" s="2"/>
      <c r="AA731" s="2"/>
      <c r="AB731" s="20"/>
      <c r="AC731" s="2"/>
    </row>
    <row r="732" spans="1:29" ht="13.5" customHeight="1">
      <c r="A732" s="38" t="s">
        <v>84</v>
      </c>
      <c r="B732" s="38" t="s">
        <v>36</v>
      </c>
      <c r="C732" s="38" t="s">
        <v>31</v>
      </c>
      <c r="D732" s="62" t="s">
        <v>2468</v>
      </c>
      <c r="E732" s="68" t="s">
        <v>2469</v>
      </c>
      <c r="F732" s="41" t="s">
        <v>2470</v>
      </c>
      <c r="G732" s="41" t="s">
        <v>2471</v>
      </c>
      <c r="H732" s="49"/>
      <c r="K732" s="29" t="e">
        <f t="shared" ref="K732:K813" si="188">IF(#REF!="Ordning","1_ordning",IF(#REF!="Familj","2_familj",IF(LEN(E732)-LEN(SUBSTITUTE(E732," ",""))=1,"3_art",IF(LEN(E732)-LEN(SUBSTITUTE(E732," ",""))=5,"4_underart","9_CHECK ERROR"))))</f>
        <v>#REF!</v>
      </c>
      <c r="L732" s="30">
        <v>1</v>
      </c>
      <c r="M732" s="19" t="e">
        <f>IF(K732="1_ordning",M730+1,M730)</f>
        <v>#REF!</v>
      </c>
      <c r="N732" s="29">
        <v>23</v>
      </c>
      <c r="O732" s="19" t="e">
        <f>IF(K732="2_familj",O730+1,O730)</f>
        <v>#REF!</v>
      </c>
      <c r="P732" s="30">
        <v>55</v>
      </c>
      <c r="Q732" s="19" t="str">
        <f>IF(LEN(E732)-LEN(SUBSTITUTE(E732," ",""))=1,LEFT(E732,FIND(" ",E732)-1),Q730)</f>
        <v>Curruca</v>
      </c>
      <c r="R732" s="19" t="e">
        <f>IF(Q732&lt;&gt;Q730,R730+1,R730)</f>
        <v>#REF!</v>
      </c>
      <c r="S732" s="30">
        <v>198</v>
      </c>
      <c r="T732" s="19" t="str">
        <f t="shared" ref="T732:T813" si="189">IF(LEN(E732)-LEN(SUBSTITUTE(E732,".",""))=0,TRIM(E732),TRIM(CONCATENATE(LEFT(TRIM(E732),FIND(" ",TRIM(E732))-1)," ",MID(TRIM(E732),FIND(" ",TRIM(E732))+4,99)," ",MID(TRIM(E732),FIND(" ",TRIM(E732))+4,99))))</f>
        <v>Curruca nana</v>
      </c>
      <c r="U732" s="29" t="s">
        <v>2469</v>
      </c>
      <c r="V732" s="19" t="e">
        <f t="array" aca="1" ref="V732" ca="1">_xludf.XLOOKUP(U732,#REF!,#REF!)</f>
        <v>#NAME?</v>
      </c>
      <c r="W732" s="29">
        <v>23801</v>
      </c>
      <c r="X732" s="3" t="str">
        <f>IF(W732&gt;W730,"","Fel i ordningen!")</f>
        <v/>
      </c>
      <c r="Y732" s="2" t="e">
        <f t="shared" ref="Y732:Y813" si="190">IF(K732="4_underart",CONCATENATE("   ",U732),U732)</f>
        <v>#REF!</v>
      </c>
      <c r="Z732" s="2" t="e">
        <f t="shared" ref="Z732:Z813" si="191">IF(#REF!&lt;&gt;"Ordning",IF(#REF!&lt;&gt;"Familj",#REF!,""),"")</f>
        <v>#REF!</v>
      </c>
      <c r="AA732" s="2" t="e">
        <f t="shared" ref="AA732:AA813" si="192">IF(#REF!="Ordning",#REF!,IF(#REF!="Familj",#REF!,""))</f>
        <v>#REF!</v>
      </c>
      <c r="AB732" s="20" t="str">
        <f t="shared" ref="AB732:AB986" si="193">IF(LEFT(G732,7)="Ordning",PROPER(MID(G732,9,999)),IF(LEFT(G732,6)="Familj",PROPER(MID(G732,8,999)),G732))</f>
        <v>Asian Desert Warbler</v>
      </c>
      <c r="AC732" s="2" t="e">
        <f t="array" ref="AC732">IF(K732="3_art",IF(AB732=_xludf.XLOOKUP(W732,#REF!,#REF!),"",_xludf.XLOOKUP(W732,#REF!,#REF!)),IF(K732="2_familj",IF(AB732=_xludf.XLOOKUP(W732,#REF!,#REF!),"",_xludf.XLOOKUP(W732,#REF!,#REF!)),""))</f>
        <v>#REF!</v>
      </c>
    </row>
    <row r="733" spans="1:29" ht="13.5" customHeight="1">
      <c r="A733" s="37"/>
      <c r="B733" s="37"/>
      <c r="C733" s="37"/>
      <c r="D733" s="48"/>
      <c r="E733" s="68" t="s">
        <v>2472</v>
      </c>
      <c r="F733" s="41" t="s">
        <v>2473</v>
      </c>
      <c r="G733" s="41" t="s">
        <v>2474</v>
      </c>
      <c r="H733" s="49"/>
      <c r="K733" s="29" t="e">
        <f t="shared" si="188"/>
        <v>#REF!</v>
      </c>
      <c r="L733" s="30">
        <v>1</v>
      </c>
      <c r="M733" s="19" t="e">
        <f>IF(K733="1_ordning",M740+1,M740)</f>
        <v>#REF!</v>
      </c>
      <c r="N733" s="29">
        <v>23</v>
      </c>
      <c r="O733" s="19" t="e">
        <f t="shared" ref="O733:O813" si="194">IF(K733="2_familj",O732+1,O732)</f>
        <v>#REF!</v>
      </c>
      <c r="P733" s="30">
        <v>55</v>
      </c>
      <c r="Q733" s="19" t="str">
        <f>IF(LEN(E733)-LEN(SUBSTITUTE(E733," ",""))=1,LEFT(E733,FIND(" ",E733)-1),Q740)</f>
        <v>Curruca</v>
      </c>
      <c r="R733" s="19" t="e">
        <f>IF(Q733&lt;&gt;Q740,R740+1,R740)</f>
        <v>#REF!</v>
      </c>
      <c r="S733" s="30">
        <v>198</v>
      </c>
      <c r="T733" s="19" t="str">
        <f t="shared" si="189"/>
        <v>Curruca communis</v>
      </c>
      <c r="U733" s="29" t="s">
        <v>2472</v>
      </c>
      <c r="V733" s="19" t="e">
        <f t="array" aca="1" ref="V733" ca="1">_xludf.XLOOKUP(U733,#REF!,#REF!)</f>
        <v>#NAME?</v>
      </c>
      <c r="W733" s="29">
        <v>23810</v>
      </c>
      <c r="X733" s="3" t="str">
        <f t="shared" ref="X733:X813" si="195">IF(W733&gt;W732,"","Fel i ordningen!")</f>
        <v/>
      </c>
      <c r="Y733" s="2" t="e">
        <f t="shared" si="190"/>
        <v>#REF!</v>
      </c>
      <c r="Z733" s="2" t="e">
        <f t="shared" si="191"/>
        <v>#REF!</v>
      </c>
      <c r="AA733" s="2" t="e">
        <f t="shared" si="192"/>
        <v>#REF!</v>
      </c>
      <c r="AB733" s="20" t="str">
        <f t="shared" si="193"/>
        <v>Common Whitethroat</v>
      </c>
      <c r="AC733" s="2" t="e">
        <f t="array" ref="AC733">IF(K733="3_art",IF(AB733=_xludf.XLOOKUP(W733,#REF!,#REF!),"",_xludf.XLOOKUP(W733,#REF!,#REF!)),IF(K733="2_familj",IF(AB733=_xludf.XLOOKUP(W733,#REF!,#REF!),"",_xludf.XLOOKUP(W733,#REF!,#REF!)),""))</f>
        <v>#REF!</v>
      </c>
    </row>
    <row r="734" spans="1:29" ht="13.5" customHeight="1">
      <c r="A734" s="37"/>
      <c r="B734" s="38" t="s">
        <v>36</v>
      </c>
      <c r="C734" s="38" t="s">
        <v>37</v>
      </c>
      <c r="D734" s="51"/>
      <c r="E734" s="65" t="s">
        <v>2475</v>
      </c>
      <c r="F734" s="45" t="s">
        <v>2476</v>
      </c>
      <c r="G734" s="45" t="s">
        <v>2477</v>
      </c>
      <c r="H734" s="49"/>
      <c r="K734" s="29" t="e">
        <f t="shared" si="188"/>
        <v>#REF!</v>
      </c>
      <c r="L734" s="30">
        <v>1</v>
      </c>
      <c r="M734" s="19" t="e">
        <f t="shared" ref="M734:M735" si="196">IF(K734="1_ordning",M733+1,M733)</f>
        <v>#REF!</v>
      </c>
      <c r="N734" s="29">
        <v>23</v>
      </c>
      <c r="O734" s="19" t="e">
        <f t="shared" si="194"/>
        <v>#REF!</v>
      </c>
      <c r="P734" s="30">
        <v>55</v>
      </c>
      <c r="Q734" s="19" t="str">
        <f t="shared" ref="Q734:Q735" si="197">IF(LEN(E734)-LEN(SUBSTITUTE(E734," ",""))=1,LEFT(E734,FIND(" ",E734)-1),Q733)</f>
        <v>Curruca</v>
      </c>
      <c r="R734" s="19" t="e">
        <f t="shared" ref="R734:R735" si="198">IF(Q734&lt;&gt;Q733,R733+1,R733)</f>
        <v>#REF!</v>
      </c>
      <c r="S734" s="30">
        <v>198</v>
      </c>
      <c r="T734" s="19" t="str">
        <f t="shared" si="189"/>
        <v>Curruca communis communis</v>
      </c>
      <c r="U734" s="29" t="s">
        <v>2478</v>
      </c>
      <c r="V734" s="19" t="e">
        <f t="array" aca="1" ref="V734" ca="1">_xludf.XLOOKUP(U734,#REF!,#REF!)</f>
        <v>#NAME?</v>
      </c>
      <c r="W734" s="29">
        <v>23811</v>
      </c>
      <c r="X734" s="3" t="str">
        <f t="shared" si="195"/>
        <v/>
      </c>
      <c r="Y734" s="2" t="e">
        <f t="shared" si="190"/>
        <v>#REF!</v>
      </c>
      <c r="Z734" s="2" t="e">
        <f t="shared" si="191"/>
        <v>#REF!</v>
      </c>
      <c r="AA734" s="2" t="e">
        <f t="shared" si="192"/>
        <v>#REF!</v>
      </c>
      <c r="AB734" s="20" t="str">
        <f t="shared" si="193"/>
        <v xml:space="preserve">   Western Common Whitethroat</v>
      </c>
      <c r="AC734" s="2" t="e">
        <f t="array" ref="AC734">IF(K734="3_art",IF(AB734=_xludf.XLOOKUP(W734,#REF!,#REF!),"",_xludf.XLOOKUP(W734,#REF!,#REF!)),IF(K734="2_familj",IF(AB734=_xludf.XLOOKUP(W734,#REF!,#REF!),"",_xludf.XLOOKUP(W734,#REF!,#REF!)),""))</f>
        <v>#REF!</v>
      </c>
    </row>
    <row r="735" spans="1:29" ht="13.5" customHeight="1">
      <c r="A735" s="38" t="s">
        <v>84</v>
      </c>
      <c r="B735" s="38" t="s">
        <v>36</v>
      </c>
      <c r="C735" s="38" t="s">
        <v>31</v>
      </c>
      <c r="D735" s="66" t="s">
        <v>460</v>
      </c>
      <c r="E735" s="68" t="s">
        <v>2479</v>
      </c>
      <c r="F735" s="41" t="s">
        <v>2480</v>
      </c>
      <c r="G735" s="41" t="s">
        <v>2481</v>
      </c>
      <c r="H735" s="41" t="s">
        <v>343</v>
      </c>
      <c r="K735" s="29" t="e">
        <f t="shared" si="188"/>
        <v>#REF!</v>
      </c>
      <c r="L735" s="30">
        <v>1</v>
      </c>
      <c r="M735" s="19" t="e">
        <f t="shared" si="196"/>
        <v>#REF!</v>
      </c>
      <c r="N735" s="29">
        <v>23</v>
      </c>
      <c r="O735" s="19" t="e">
        <f t="shared" si="194"/>
        <v>#REF!</v>
      </c>
      <c r="P735" s="30">
        <v>55</v>
      </c>
      <c r="Q735" s="19" t="str">
        <f t="shared" si="197"/>
        <v>Curruca</v>
      </c>
      <c r="R735" s="19" t="e">
        <f t="shared" si="198"/>
        <v>#REF!</v>
      </c>
      <c r="S735" s="30">
        <v>198</v>
      </c>
      <c r="T735" s="19" t="str">
        <f t="shared" si="189"/>
        <v>Curruca undata</v>
      </c>
      <c r="U735" s="29" t="s">
        <v>2479</v>
      </c>
      <c r="V735" s="19" t="e">
        <f t="array" aca="1" ref="V735" ca="1">_xludf.XLOOKUP(U735,#REF!,#REF!)</f>
        <v>#NAME?</v>
      </c>
      <c r="W735" s="29">
        <v>23820</v>
      </c>
      <c r="X735" s="3" t="str">
        <f t="shared" si="195"/>
        <v/>
      </c>
      <c r="Y735" s="2" t="e">
        <f t="shared" si="190"/>
        <v>#REF!</v>
      </c>
      <c r="Z735" s="2" t="e">
        <f t="shared" si="191"/>
        <v>#REF!</v>
      </c>
      <c r="AA735" s="2" t="e">
        <f t="shared" si="192"/>
        <v>#REF!</v>
      </c>
      <c r="AB735" s="20" t="str">
        <f t="shared" si="193"/>
        <v>Dartford Warbler</v>
      </c>
      <c r="AC735" s="2" t="e">
        <f t="array" ref="AC735">IF(K735="3_art",IF(AB735=_xludf.XLOOKUP(W735,#REF!,#REF!),"",_xludf.XLOOKUP(W735,#REF!,#REF!)),IF(K735="2_familj",IF(AB735=_xludf.XLOOKUP(W735,#REF!,#REF!),"",_xludf.XLOOKUP(W735,#REF!,#REF!)),""))</f>
        <v>#REF!</v>
      </c>
    </row>
    <row r="736" spans="1:29" ht="13.5" customHeight="1">
      <c r="A736" s="38" t="s">
        <v>84</v>
      </c>
      <c r="B736" s="37"/>
      <c r="C736" s="37"/>
      <c r="D736" s="83"/>
      <c r="E736" s="68" t="s">
        <v>2482</v>
      </c>
      <c r="F736" s="41" t="s">
        <v>2483</v>
      </c>
      <c r="G736" s="41" t="s">
        <v>2484</v>
      </c>
      <c r="H736" s="49"/>
      <c r="K736" s="29" t="e">
        <f t="shared" si="188"/>
        <v>#REF!</v>
      </c>
      <c r="L736" s="30">
        <v>1</v>
      </c>
      <c r="M736" s="19" t="e">
        <f>IF(K736="1_ordning",M732+1,M732)</f>
        <v>#REF!</v>
      </c>
      <c r="N736" s="29">
        <v>23</v>
      </c>
      <c r="O736" s="19" t="e">
        <f t="shared" si="194"/>
        <v>#REF!</v>
      </c>
      <c r="P736" s="30">
        <v>55</v>
      </c>
      <c r="Q736" s="19" t="str">
        <f>IF(LEN(E736)-LEN(SUBSTITUTE(E736," ",""))=1,LEFT(E736,FIND(" ",E736)-1),Q732)</f>
        <v>Curruca</v>
      </c>
      <c r="R736" s="19" t="e">
        <f>IF(Q736&lt;&gt;Q732,R732+1,R732)</f>
        <v>#REF!</v>
      </c>
      <c r="S736" s="30">
        <v>198</v>
      </c>
      <c r="T736" s="19" t="str">
        <f t="shared" si="189"/>
        <v>Curruca melanocephala</v>
      </c>
      <c r="U736" s="29" t="s">
        <v>2482</v>
      </c>
      <c r="V736" s="19" t="e">
        <f t="array" aca="1" ref="V736" ca="1">_xludf.XLOOKUP(U736,#REF!,#REF!)</f>
        <v>#NAME?</v>
      </c>
      <c r="W736" s="29">
        <v>23826</v>
      </c>
      <c r="X736" s="3" t="str">
        <f t="shared" si="195"/>
        <v/>
      </c>
      <c r="Y736" s="2" t="e">
        <f t="shared" si="190"/>
        <v>#REF!</v>
      </c>
      <c r="Z736" s="2" t="e">
        <f t="shared" si="191"/>
        <v>#REF!</v>
      </c>
      <c r="AA736" s="2" t="e">
        <f t="shared" si="192"/>
        <v>#REF!</v>
      </c>
      <c r="AB736" s="20" t="str">
        <f t="shared" si="193"/>
        <v>Sardinian Warbler</v>
      </c>
      <c r="AC736" s="2" t="e">
        <f t="array" ref="AC736">IF(K736="3_art",IF(AB736=_xludf.XLOOKUP(W736,#REF!,#REF!),"",_xludf.XLOOKUP(W736,#REF!,#REF!)),IF(K736="2_familj",IF(AB736=_xludf.XLOOKUP(W736,#REF!,#REF!),"",_xludf.XLOOKUP(W736,#REF!,#REF!)),""))</f>
        <v>#REF!</v>
      </c>
    </row>
    <row r="737" spans="1:29" ht="13.5" customHeight="1">
      <c r="A737" s="37"/>
      <c r="B737" s="38" t="s">
        <v>36</v>
      </c>
      <c r="C737" s="38" t="s">
        <v>31</v>
      </c>
      <c r="D737" s="72" t="s">
        <v>634</v>
      </c>
      <c r="E737" s="65" t="s">
        <v>2485</v>
      </c>
      <c r="F737" s="45" t="s">
        <v>2486</v>
      </c>
      <c r="G737" s="45" t="s">
        <v>2487</v>
      </c>
      <c r="H737" s="60"/>
      <c r="K737" s="29" t="e">
        <f t="shared" si="188"/>
        <v>#REF!</v>
      </c>
      <c r="L737" s="30">
        <v>1</v>
      </c>
      <c r="M737" s="19" t="e">
        <f t="shared" ref="M737:M740" si="199">IF(K737="1_ordning",M736+1,M736)</f>
        <v>#REF!</v>
      </c>
      <c r="N737" s="29">
        <v>23</v>
      </c>
      <c r="O737" s="19" t="e">
        <f t="shared" si="194"/>
        <v>#REF!</v>
      </c>
      <c r="P737" s="30">
        <v>55</v>
      </c>
      <c r="Q737" s="19" t="str">
        <f t="shared" ref="Q737:Q740" si="200">IF(LEN(E737)-LEN(SUBSTITUTE(E737," ",""))=1,LEFT(E737,FIND(" ",E737)-1),Q736)</f>
        <v>Curruca</v>
      </c>
      <c r="R737" s="19" t="e">
        <f t="shared" ref="R737:R740" si="201">IF(Q737&lt;&gt;Q736,R736+1,R736)</f>
        <v>#REF!</v>
      </c>
      <c r="S737" s="30">
        <v>198</v>
      </c>
      <c r="T737" s="19" t="str">
        <f t="shared" si="189"/>
        <v>Curruca melanocephala melanocephala</v>
      </c>
      <c r="U737" s="29" t="s">
        <v>2488</v>
      </c>
      <c r="V737" s="19" t="e">
        <f t="array" aca="1" ref="V737" ca="1">_xludf.XLOOKUP(U737,#REF!,#REF!)</f>
        <v>#NAME?</v>
      </c>
      <c r="W737" s="29">
        <v>23827</v>
      </c>
      <c r="X737" s="3" t="str">
        <f t="shared" si="195"/>
        <v/>
      </c>
      <c r="Y737" s="2" t="e">
        <f t="shared" si="190"/>
        <v>#REF!</v>
      </c>
      <c r="Z737" s="2" t="e">
        <f t="shared" si="191"/>
        <v>#REF!</v>
      </c>
      <c r="AA737" s="2" t="e">
        <f t="shared" si="192"/>
        <v>#REF!</v>
      </c>
      <c r="AB737" s="20" t="str">
        <f t="shared" si="193"/>
        <v xml:space="preserve">   Mediterranean Sardinian Warbler</v>
      </c>
      <c r="AC737" s="2" t="e">
        <f t="array" ref="AC737">IF(K737="3_art",IF(AB737=_xludf.XLOOKUP(W737,#REF!,#REF!),"",_xludf.XLOOKUP(W737,#REF!,#REF!)),IF(K737="2_familj",IF(AB737=_xludf.XLOOKUP(W737,#REF!,#REF!),"",_xludf.XLOOKUP(W737,#REF!,#REF!)),""))</f>
        <v>#REF!</v>
      </c>
    </row>
    <row r="738" spans="1:29" ht="13.5" customHeight="1">
      <c r="A738" s="38" t="s">
        <v>84</v>
      </c>
      <c r="B738" s="38" t="s">
        <v>36</v>
      </c>
      <c r="C738" s="38" t="s">
        <v>31</v>
      </c>
      <c r="D738" s="62" t="s">
        <v>1112</v>
      </c>
      <c r="E738" s="68" t="s">
        <v>2489</v>
      </c>
      <c r="F738" s="41" t="s">
        <v>2490</v>
      </c>
      <c r="G738" s="41" t="s">
        <v>2491</v>
      </c>
      <c r="H738" s="41" t="s">
        <v>2492</v>
      </c>
      <c r="K738" s="29" t="e">
        <f t="shared" si="188"/>
        <v>#REF!</v>
      </c>
      <c r="L738" s="30">
        <v>1</v>
      </c>
      <c r="M738" s="19" t="e">
        <f t="shared" si="199"/>
        <v>#REF!</v>
      </c>
      <c r="N738" s="29">
        <v>23</v>
      </c>
      <c r="O738" s="19" t="e">
        <f t="shared" si="194"/>
        <v>#REF!</v>
      </c>
      <c r="P738" s="30">
        <v>55</v>
      </c>
      <c r="Q738" s="19" t="str">
        <f t="shared" si="200"/>
        <v>Curruca</v>
      </c>
      <c r="R738" s="19" t="e">
        <f t="shared" si="201"/>
        <v>#REF!</v>
      </c>
      <c r="S738" s="30">
        <v>198</v>
      </c>
      <c r="T738" s="19" t="str">
        <f t="shared" si="189"/>
        <v>Curruca subalpina</v>
      </c>
      <c r="U738" s="29" t="s">
        <v>2489</v>
      </c>
      <c r="V738" s="19" t="e">
        <f t="array" aca="1" ref="V738" ca="1">_xludf.XLOOKUP(U738,#REF!,#REF!)</f>
        <v>#NAME?</v>
      </c>
      <c r="W738" s="29">
        <v>23832</v>
      </c>
      <c r="X738" s="3" t="str">
        <f t="shared" si="195"/>
        <v/>
      </c>
      <c r="Y738" s="2" t="e">
        <f t="shared" si="190"/>
        <v>#REF!</v>
      </c>
      <c r="Z738" s="2" t="e">
        <f t="shared" si="191"/>
        <v>#REF!</v>
      </c>
      <c r="AA738" s="2" t="e">
        <f t="shared" si="192"/>
        <v>#REF!</v>
      </c>
      <c r="AB738" s="20" t="str">
        <f t="shared" si="193"/>
        <v>Moltoni’s Warbler</v>
      </c>
      <c r="AC738" s="2" t="e">
        <f t="array" ref="AC738">IF(K738="3_art",IF(AB738=_xludf.XLOOKUP(W738,#REF!,#REF!),"",_xludf.XLOOKUP(W738,#REF!,#REF!)),IF(K738="2_familj",IF(AB738=_xludf.XLOOKUP(W738,#REF!,#REF!),"",_xludf.XLOOKUP(W738,#REF!,#REF!)),""))</f>
        <v>#REF!</v>
      </c>
    </row>
    <row r="739" spans="1:29" ht="13.5" customHeight="1">
      <c r="A739" s="38" t="s">
        <v>84</v>
      </c>
      <c r="B739" s="38" t="s">
        <v>36</v>
      </c>
      <c r="C739" s="38" t="s">
        <v>31</v>
      </c>
      <c r="D739" s="66" t="s">
        <v>165</v>
      </c>
      <c r="E739" s="68" t="s">
        <v>2493</v>
      </c>
      <c r="F739" s="41" t="s">
        <v>2494</v>
      </c>
      <c r="G739" s="41" t="s">
        <v>2495</v>
      </c>
      <c r="H739" s="41" t="s">
        <v>2492</v>
      </c>
      <c r="K739" s="29" t="e">
        <f t="shared" si="188"/>
        <v>#REF!</v>
      </c>
      <c r="L739" s="30">
        <v>1</v>
      </c>
      <c r="M739" s="19" t="e">
        <f t="shared" si="199"/>
        <v>#REF!</v>
      </c>
      <c r="N739" s="29">
        <v>23</v>
      </c>
      <c r="O739" s="19" t="e">
        <f t="shared" si="194"/>
        <v>#REF!</v>
      </c>
      <c r="P739" s="30">
        <v>55</v>
      </c>
      <c r="Q739" s="19" t="str">
        <f t="shared" si="200"/>
        <v>Curruca</v>
      </c>
      <c r="R739" s="19" t="e">
        <f t="shared" si="201"/>
        <v>#REF!</v>
      </c>
      <c r="S739" s="30">
        <v>198</v>
      </c>
      <c r="T739" s="19" t="str">
        <f t="shared" si="189"/>
        <v>Curruca iberiae</v>
      </c>
      <c r="U739" s="29" t="s">
        <v>2493</v>
      </c>
      <c r="V739" s="19" t="e">
        <f t="array" aca="1" ref="V739" ca="1">_xludf.XLOOKUP(U739,#REF!,#REF!)</f>
        <v>#NAME?</v>
      </c>
      <c r="W739" s="29">
        <v>23833</v>
      </c>
      <c r="X739" s="3" t="str">
        <f t="shared" si="195"/>
        <v/>
      </c>
      <c r="Y739" s="2" t="e">
        <f t="shared" si="190"/>
        <v>#REF!</v>
      </c>
      <c r="Z739" s="2" t="e">
        <f t="shared" si="191"/>
        <v>#REF!</v>
      </c>
      <c r="AA739" s="2" t="e">
        <f t="shared" si="192"/>
        <v>#REF!</v>
      </c>
      <c r="AB739" s="20" t="str">
        <f t="shared" si="193"/>
        <v>Western Subalpine Warbler</v>
      </c>
      <c r="AC739" s="2" t="e">
        <f t="array" ref="AC739">IF(K739="3_art",IF(AB739=_xludf.XLOOKUP(W739,#REF!,#REF!),"",_xludf.XLOOKUP(W739,#REF!,#REF!)),IF(K739="2_familj",IF(AB739=_xludf.XLOOKUP(W739,#REF!,#REF!),"",_xludf.XLOOKUP(W739,#REF!,#REF!)),""))</f>
        <v>#REF!</v>
      </c>
    </row>
    <row r="740" spans="1:29" ht="13.5" customHeight="1">
      <c r="A740" s="38" t="s">
        <v>84</v>
      </c>
      <c r="B740" s="38" t="s">
        <v>36</v>
      </c>
      <c r="C740" s="38" t="s">
        <v>31</v>
      </c>
      <c r="D740" s="66" t="s">
        <v>598</v>
      </c>
      <c r="E740" s="68" t="s">
        <v>2496</v>
      </c>
      <c r="F740" s="41" t="s">
        <v>2497</v>
      </c>
      <c r="G740" s="41" t="s">
        <v>2498</v>
      </c>
      <c r="H740" s="41" t="s">
        <v>2499</v>
      </c>
      <c r="K740" s="29" t="e">
        <f t="shared" si="188"/>
        <v>#REF!</v>
      </c>
      <c r="L740" s="30">
        <v>1</v>
      </c>
      <c r="M740" s="19" t="e">
        <f t="shared" si="199"/>
        <v>#REF!</v>
      </c>
      <c r="N740" s="29">
        <v>23</v>
      </c>
      <c r="O740" s="19" t="e">
        <f t="shared" si="194"/>
        <v>#REF!</v>
      </c>
      <c r="P740" s="30">
        <v>55</v>
      </c>
      <c r="Q740" s="19" t="str">
        <f t="shared" si="200"/>
        <v>Curruca</v>
      </c>
      <c r="R740" s="19" t="e">
        <f t="shared" si="201"/>
        <v>#REF!</v>
      </c>
      <c r="S740" s="30">
        <v>198</v>
      </c>
      <c r="T740" s="19" t="str">
        <f t="shared" si="189"/>
        <v>Curruca cantillans</v>
      </c>
      <c r="U740" s="29" t="s">
        <v>2496</v>
      </c>
      <c r="V740" s="19" t="e">
        <f t="array" aca="1" ref="V740" ca="1">_xludf.XLOOKUP(U740,#REF!,#REF!)</f>
        <v>#NAME?</v>
      </c>
      <c r="W740" s="29">
        <v>23834</v>
      </c>
      <c r="X740" s="3" t="str">
        <f t="shared" si="195"/>
        <v/>
      </c>
      <c r="Y740" s="2" t="e">
        <f t="shared" si="190"/>
        <v>#REF!</v>
      </c>
      <c r="Z740" s="2" t="e">
        <f t="shared" si="191"/>
        <v>#REF!</v>
      </c>
      <c r="AA740" s="2" t="e">
        <f t="shared" si="192"/>
        <v>#REF!</v>
      </c>
      <c r="AB740" s="20" t="str">
        <f t="shared" si="193"/>
        <v>Eastern Subalpine Warbler</v>
      </c>
      <c r="AC740" s="2" t="e">
        <f t="array" ref="AC740">IF(K740="3_art",IF(AB740=_xludf.XLOOKUP(W740,#REF!,#REF!),"",_xludf.XLOOKUP(W740,#REF!,#REF!)),IF(K740="2_familj",IF(AB740=_xludf.XLOOKUP(W740,#REF!,#REF!),"",_xludf.XLOOKUP(W740,#REF!,#REF!)),""))</f>
        <v>#REF!</v>
      </c>
    </row>
    <row r="741" spans="1:29" ht="13.5" customHeight="1">
      <c r="A741" s="33"/>
      <c r="B741" s="33"/>
      <c r="C741" s="33"/>
      <c r="D741" s="34" t="s">
        <v>21</v>
      </c>
      <c r="E741" s="35" t="s">
        <v>2500</v>
      </c>
      <c r="F741" s="36" t="s">
        <v>2501</v>
      </c>
      <c r="G741" s="36" t="s">
        <v>2502</v>
      </c>
      <c r="H741" s="33"/>
      <c r="K741" s="29" t="e">
        <f t="shared" si="188"/>
        <v>#REF!</v>
      </c>
      <c r="L741" s="30">
        <v>1</v>
      </c>
      <c r="M741" s="19" t="e">
        <f>IF(K741="1_ordning",M735+1,M735)</f>
        <v>#REF!</v>
      </c>
      <c r="N741" s="29">
        <v>23</v>
      </c>
      <c r="O741" s="19" t="e">
        <f t="shared" si="194"/>
        <v>#REF!</v>
      </c>
      <c r="P741" s="30">
        <v>56</v>
      </c>
      <c r="Q741" s="19" t="str">
        <f>IF(LEN(E741)-LEN(SUBSTITUTE(E741," ",""))=1,LEFT(E741,FIND(" ",E741)-1),Q735)</f>
        <v>Curruca</v>
      </c>
      <c r="R741" s="19" t="e">
        <f>IF(Q741&lt;&gt;Q735,R735+1,R735)</f>
        <v>#REF!</v>
      </c>
      <c r="S741" s="30">
        <v>198</v>
      </c>
      <c r="T741" s="19" t="str">
        <f t="shared" si="189"/>
        <v>Bombycillidae</v>
      </c>
      <c r="U741" s="29" t="s">
        <v>2500</v>
      </c>
      <c r="V741" s="19" t="e">
        <f t="array" aca="1" ref="V741" ca="1">_xludf.XLOOKUP(U741,#REF!,#REF!)</f>
        <v>#NAME?</v>
      </c>
      <c r="W741" s="29">
        <v>25259</v>
      </c>
      <c r="X741" s="3" t="str">
        <f t="shared" si="195"/>
        <v/>
      </c>
      <c r="Y741" s="2" t="e">
        <f t="shared" si="190"/>
        <v>#REF!</v>
      </c>
      <c r="Z741" s="20" t="e">
        <f t="shared" si="191"/>
        <v>#REF!</v>
      </c>
      <c r="AA741" s="2" t="e">
        <f t="shared" si="192"/>
        <v>#REF!</v>
      </c>
      <c r="AB741" s="20" t="str">
        <f t="shared" si="193"/>
        <v>Waxwings</v>
      </c>
      <c r="AC741" s="2" t="e">
        <f t="array" ref="AC741">IF(K741="3_art",IF(AB741=_xludf.XLOOKUP(W741,#REF!,#REF!),"",_xludf.XLOOKUP(W741,#REF!,#REF!)),IF(K741="2_familj",IF(AB741=_xludf.XLOOKUP(W741,#REF!,#REF!),"",_xludf.XLOOKUP(W741,#REF!,#REF!)),""))</f>
        <v>#REF!</v>
      </c>
    </row>
    <row r="742" spans="1:29" ht="13.5" customHeight="1">
      <c r="A742" s="37"/>
      <c r="B742" s="37"/>
      <c r="C742" s="123"/>
      <c r="D742" s="48"/>
      <c r="E742" s="40" t="s">
        <v>2503</v>
      </c>
      <c r="F742" s="41" t="s">
        <v>2504</v>
      </c>
      <c r="G742" s="41" t="s">
        <v>2505</v>
      </c>
      <c r="H742" s="80"/>
      <c r="K742" s="29" t="e">
        <f t="shared" si="188"/>
        <v>#REF!</v>
      </c>
      <c r="L742" s="30">
        <v>1</v>
      </c>
      <c r="M742" s="19" t="e">
        <f t="shared" ref="M742:M744" si="202">IF(K742="1_ordning",M741+1,M741)</f>
        <v>#REF!</v>
      </c>
      <c r="N742" s="29">
        <v>23</v>
      </c>
      <c r="O742" s="19" t="e">
        <f t="shared" si="194"/>
        <v>#REF!</v>
      </c>
      <c r="P742" s="30">
        <v>56</v>
      </c>
      <c r="Q742" s="19" t="str">
        <f t="shared" ref="Q742:Q744" si="203">IF(LEN(E742)-LEN(SUBSTITUTE(E742," ",""))=1,LEFT(E742,FIND(" ",E742)-1),Q741)</f>
        <v>Bombycilla</v>
      </c>
      <c r="R742" s="19" t="e">
        <f t="shared" ref="R742:R744" si="204">IF(Q742&lt;&gt;Q741,R741+1,R741)</f>
        <v>#REF!</v>
      </c>
      <c r="S742" s="30">
        <v>199</v>
      </c>
      <c r="T742" s="19" t="str">
        <f t="shared" si="189"/>
        <v>Bombycilla garrulus</v>
      </c>
      <c r="U742" s="29" t="s">
        <v>2503</v>
      </c>
      <c r="V742" s="19" t="e">
        <f t="array" aca="1" ref="V742" ca="1">_xludf.XLOOKUP(U742,#REF!,#REF!)</f>
        <v>#NAME?</v>
      </c>
      <c r="W742" s="29">
        <v>25263</v>
      </c>
      <c r="X742" s="3" t="str">
        <f t="shared" si="195"/>
        <v/>
      </c>
      <c r="Y742" s="2" t="e">
        <f t="shared" si="190"/>
        <v>#REF!</v>
      </c>
      <c r="Z742" s="2" t="e">
        <f t="shared" si="191"/>
        <v>#REF!</v>
      </c>
      <c r="AA742" s="2" t="e">
        <f t="shared" si="192"/>
        <v>#REF!</v>
      </c>
      <c r="AB742" s="20" t="str">
        <f t="shared" si="193"/>
        <v>Bohemian Waxwing</v>
      </c>
      <c r="AC742" s="2" t="e">
        <f t="array" ref="AC742">IF(K742="3_art",IF(AB742=_xludf.XLOOKUP(W742,#REF!,#REF!),"",_xludf.XLOOKUP(W742,#REF!,#REF!)),IF(K742="2_familj",IF(AB742=_xludf.XLOOKUP(W742,#REF!,#REF!),"",_xludf.XLOOKUP(W742,#REF!,#REF!)),""))</f>
        <v>#REF!</v>
      </c>
    </row>
    <row r="743" spans="1:29" ht="13.5" customHeight="1">
      <c r="A743" s="37"/>
      <c r="B743" s="38" t="s">
        <v>36</v>
      </c>
      <c r="C743" s="74" t="s">
        <v>37</v>
      </c>
      <c r="D743" s="51"/>
      <c r="E743" s="44" t="s">
        <v>2506</v>
      </c>
      <c r="F743" s="45" t="s">
        <v>2507</v>
      </c>
      <c r="G743" s="45" t="s">
        <v>2508</v>
      </c>
      <c r="H743" s="79"/>
      <c r="K743" s="29" t="e">
        <f t="shared" si="188"/>
        <v>#REF!</v>
      </c>
      <c r="L743" s="30">
        <v>1</v>
      </c>
      <c r="M743" s="19" t="e">
        <f t="shared" si="202"/>
        <v>#REF!</v>
      </c>
      <c r="N743" s="29">
        <v>23</v>
      </c>
      <c r="O743" s="19" t="e">
        <f t="shared" si="194"/>
        <v>#REF!</v>
      </c>
      <c r="P743" s="30">
        <v>56</v>
      </c>
      <c r="Q743" s="19" t="str">
        <f t="shared" si="203"/>
        <v>Bombycilla</v>
      </c>
      <c r="R743" s="19" t="e">
        <f t="shared" si="204"/>
        <v>#REF!</v>
      </c>
      <c r="S743" s="30">
        <v>199</v>
      </c>
      <c r="T743" s="19" t="str">
        <f t="shared" si="189"/>
        <v>Bombycilla garrulus garrulus</v>
      </c>
      <c r="U743" s="29" t="s">
        <v>2509</v>
      </c>
      <c r="V743" s="19" t="e">
        <f t="array" aca="1" ref="V743" ca="1">_xludf.XLOOKUP(U743,#REF!,#REF!)</f>
        <v>#NAME?</v>
      </c>
      <c r="W743" s="29">
        <v>25264</v>
      </c>
      <c r="X743" s="3" t="str">
        <f t="shared" si="195"/>
        <v/>
      </c>
      <c r="Y743" s="2" t="e">
        <f t="shared" si="190"/>
        <v>#REF!</v>
      </c>
      <c r="Z743" s="2" t="e">
        <f t="shared" si="191"/>
        <v>#REF!</v>
      </c>
      <c r="AA743" s="2" t="e">
        <f t="shared" si="192"/>
        <v>#REF!</v>
      </c>
      <c r="AB743" s="20" t="str">
        <f t="shared" si="193"/>
        <v xml:space="preserve">   Eurasian Waxwing*</v>
      </c>
      <c r="AC743" s="2" t="e">
        <f t="array" ref="AC743">IF(K743="3_art",IF(AB743=_xludf.XLOOKUP(W743,#REF!,#REF!),"",_xludf.XLOOKUP(W743,#REF!,#REF!)),IF(K743="2_familj",IF(AB743=_xludf.XLOOKUP(W743,#REF!,#REF!),"",_xludf.XLOOKUP(W743,#REF!,#REF!)),""))</f>
        <v>#REF!</v>
      </c>
    </row>
    <row r="744" spans="1:29" ht="13.5" customHeight="1">
      <c r="A744" s="33"/>
      <c r="B744" s="33"/>
      <c r="C744" s="33"/>
      <c r="D744" s="34" t="s">
        <v>21</v>
      </c>
      <c r="E744" s="35" t="s">
        <v>2510</v>
      </c>
      <c r="F744" s="36" t="s">
        <v>2511</v>
      </c>
      <c r="G744" s="36" t="s">
        <v>2512</v>
      </c>
      <c r="H744" s="33"/>
      <c r="K744" s="29" t="e">
        <f t="shared" si="188"/>
        <v>#REF!</v>
      </c>
      <c r="L744" s="30">
        <v>1</v>
      </c>
      <c r="M744" s="19" t="e">
        <f t="shared" si="202"/>
        <v>#REF!</v>
      </c>
      <c r="N744" s="29">
        <v>23</v>
      </c>
      <c r="O744" s="19" t="e">
        <f t="shared" si="194"/>
        <v>#REF!</v>
      </c>
      <c r="P744" s="30">
        <v>57</v>
      </c>
      <c r="Q744" s="19" t="str">
        <f t="shared" si="203"/>
        <v>Bombycilla</v>
      </c>
      <c r="R744" s="19" t="e">
        <f t="shared" si="204"/>
        <v>#REF!</v>
      </c>
      <c r="S744" s="30">
        <v>199</v>
      </c>
      <c r="T744" s="19" t="str">
        <f t="shared" si="189"/>
        <v>Regulidae</v>
      </c>
      <c r="U744" s="29" t="s">
        <v>2510</v>
      </c>
      <c r="V744" s="19" t="e">
        <f t="array" aca="1" ref="V744" ca="1">_xludf.XLOOKUP(U744,#REF!,#REF!)</f>
        <v>#NAME?</v>
      </c>
      <c r="W744" s="29">
        <v>25298</v>
      </c>
      <c r="X744" s="3" t="str">
        <f t="shared" si="195"/>
        <v/>
      </c>
      <c r="Y744" s="2" t="e">
        <f t="shared" si="190"/>
        <v>#REF!</v>
      </c>
      <c r="Z744" s="20" t="e">
        <f t="shared" si="191"/>
        <v>#REF!</v>
      </c>
      <c r="AA744" s="2" t="e">
        <f t="shared" si="192"/>
        <v>#REF!</v>
      </c>
      <c r="AB744" s="20" t="str">
        <f t="shared" si="193"/>
        <v>Kinglets</v>
      </c>
      <c r="AC744" s="2" t="e">
        <f t="array" ref="AC744">IF(K744="3_art",IF(AB744=_xludf.XLOOKUP(W744,#REF!,#REF!),"",_xludf.XLOOKUP(W744,#REF!,#REF!)),IF(K744="2_familj",IF(AB744=_xludf.XLOOKUP(W744,#REF!,#REF!),"",_xludf.XLOOKUP(W744,#REF!,#REF!)),""))</f>
        <v>#REF!</v>
      </c>
    </row>
    <row r="745" spans="1:29" ht="13.5" customHeight="1">
      <c r="A745" s="37"/>
      <c r="B745" s="37"/>
      <c r="C745" s="37"/>
      <c r="D745" s="48"/>
      <c r="E745" s="68" t="s">
        <v>2513</v>
      </c>
      <c r="F745" s="41" t="s">
        <v>2514</v>
      </c>
      <c r="G745" s="41" t="s">
        <v>2515</v>
      </c>
      <c r="H745" s="49"/>
      <c r="K745" s="29" t="e">
        <f t="shared" si="188"/>
        <v>#REF!</v>
      </c>
      <c r="L745" s="30">
        <v>1</v>
      </c>
      <c r="M745" s="19" t="e">
        <f>IF(K745="1_ordning",M748+1,M748)</f>
        <v>#REF!</v>
      </c>
      <c r="N745" s="29">
        <v>23</v>
      </c>
      <c r="O745" s="19" t="e">
        <f t="shared" si="194"/>
        <v>#REF!</v>
      </c>
      <c r="P745" s="30">
        <v>57</v>
      </c>
      <c r="Q745" s="19" t="str">
        <f>IF(LEN(E745)-LEN(SUBSTITUTE(E745," ",""))=1,LEFT(E745,FIND(" ",E745)-1),Q748)</f>
        <v>Regulus</v>
      </c>
      <c r="R745" s="19" t="e">
        <f>IF(Q745&lt;&gt;Q748,R748+1,R748)</f>
        <v>#REF!</v>
      </c>
      <c r="S745" s="30">
        <v>200</v>
      </c>
      <c r="T745" s="19" t="str">
        <f t="shared" si="189"/>
        <v>Regulus ignicapilla</v>
      </c>
      <c r="U745" s="29" t="s">
        <v>2513</v>
      </c>
      <c r="V745" s="19" t="e">
        <f t="array" aca="1" ref="V745" ca="1">_xludf.XLOOKUP(U745,#REF!,#REF!)</f>
        <v>#NAME?</v>
      </c>
      <c r="W745" s="29">
        <v>25306</v>
      </c>
      <c r="X745" s="3" t="str">
        <f t="shared" si="195"/>
        <v/>
      </c>
      <c r="Y745" s="2" t="e">
        <f t="shared" si="190"/>
        <v>#REF!</v>
      </c>
      <c r="Z745" s="2" t="e">
        <f t="shared" si="191"/>
        <v>#REF!</v>
      </c>
      <c r="AA745" s="2" t="e">
        <f t="shared" si="192"/>
        <v>#REF!</v>
      </c>
      <c r="AB745" s="20" t="str">
        <f t="shared" si="193"/>
        <v>Common Firecrest</v>
      </c>
      <c r="AC745" s="2" t="e">
        <f t="array" ref="AC745">IF(K745="3_art",IF(AB745=_xludf.XLOOKUP(W745,#REF!,#REF!),"",_xludf.XLOOKUP(W745,#REF!,#REF!)),IF(K745="2_familj",IF(AB745=_xludf.XLOOKUP(W745,#REF!,#REF!),"",_xludf.XLOOKUP(W745,#REF!,#REF!)),""))</f>
        <v>#REF!</v>
      </c>
    </row>
    <row r="746" spans="1:29" ht="13.5" customHeight="1">
      <c r="A746" s="37"/>
      <c r="B746" s="38" t="s">
        <v>36</v>
      </c>
      <c r="C746" s="38" t="s">
        <v>37</v>
      </c>
      <c r="D746" s="51"/>
      <c r="E746" s="65" t="s">
        <v>2516</v>
      </c>
      <c r="F746" s="45" t="s">
        <v>2517</v>
      </c>
      <c r="G746" s="63" t="s">
        <v>2518</v>
      </c>
      <c r="H746" s="60"/>
      <c r="K746" s="29" t="e">
        <f t="shared" si="188"/>
        <v>#REF!</v>
      </c>
      <c r="L746" s="30">
        <v>1</v>
      </c>
      <c r="M746" s="19" t="e">
        <f>IF(K746="1_ordning",M745+1,M745)</f>
        <v>#REF!</v>
      </c>
      <c r="N746" s="29">
        <v>23</v>
      </c>
      <c r="O746" s="19" t="e">
        <f t="shared" si="194"/>
        <v>#REF!</v>
      </c>
      <c r="P746" s="30">
        <v>57</v>
      </c>
      <c r="Q746" s="19" t="str">
        <f>IF(LEN(E746)-LEN(SUBSTITUTE(E746," ",""))=1,LEFT(E746,FIND(" ",E746)-1),Q745)</f>
        <v>Regulus</v>
      </c>
      <c r="R746" s="19" t="e">
        <f>IF(Q746&lt;&gt;Q745,R745+1,R745)</f>
        <v>#REF!</v>
      </c>
      <c r="S746" s="30">
        <v>200</v>
      </c>
      <c r="T746" s="19" t="str">
        <f t="shared" si="189"/>
        <v>Regulus ignicapilla ignicapilla</v>
      </c>
      <c r="U746" s="29" t="s">
        <v>2519</v>
      </c>
      <c r="V746" s="19" t="e">
        <f t="array" aca="1" ref="V746" ca="1">_xludf.XLOOKUP(U746,#REF!,#REF!)</f>
        <v>#NAME?</v>
      </c>
      <c r="W746" s="29">
        <v>25307</v>
      </c>
      <c r="X746" s="3" t="str">
        <f t="shared" si="195"/>
        <v/>
      </c>
      <c r="Y746" s="2" t="e">
        <f t="shared" si="190"/>
        <v>#REF!</v>
      </c>
      <c r="Z746" s="2" t="e">
        <f t="shared" si="191"/>
        <v>#REF!</v>
      </c>
      <c r="AA746" s="2" t="e">
        <f t="shared" si="192"/>
        <v>#REF!</v>
      </c>
      <c r="AB746" s="20" t="str">
        <f t="shared" si="193"/>
        <v xml:space="preserve">   European Firecrest*</v>
      </c>
      <c r="AC746" s="2" t="e">
        <f t="array" ref="AC746">IF(K746="3_art",IF(AB746=_xludf.XLOOKUP(W746,#REF!,#REF!),"",_xludf.XLOOKUP(W746,#REF!,#REF!)),IF(K746="2_familj",IF(AB746=_xludf.XLOOKUP(W746,#REF!,#REF!),"",_xludf.XLOOKUP(W746,#REF!,#REF!)),""))</f>
        <v>#REF!</v>
      </c>
    </row>
    <row r="747" spans="1:29" ht="13.5" customHeight="1">
      <c r="A747" s="37"/>
      <c r="B747" s="37"/>
      <c r="C747" s="37"/>
      <c r="D747" s="48"/>
      <c r="E747" s="68" t="s">
        <v>2520</v>
      </c>
      <c r="F747" s="41" t="s">
        <v>2521</v>
      </c>
      <c r="G747" s="41" t="s">
        <v>2522</v>
      </c>
      <c r="H747" s="49"/>
      <c r="K747" s="29" t="e">
        <f t="shared" si="188"/>
        <v>#REF!</v>
      </c>
      <c r="L747" s="30">
        <v>1</v>
      </c>
      <c r="M747" s="19" t="e">
        <f>IF(K747="1_ordning",M744+1,M744)</f>
        <v>#REF!</v>
      </c>
      <c r="N747" s="29">
        <v>23</v>
      </c>
      <c r="O747" s="19" t="e">
        <f t="shared" si="194"/>
        <v>#REF!</v>
      </c>
      <c r="P747" s="30">
        <v>57</v>
      </c>
      <c r="Q747" s="19" t="str">
        <f>IF(LEN(E747)-LEN(SUBSTITUTE(E747," ",""))=1,LEFT(E747,FIND(" ",E747)-1),Q744)</f>
        <v>Regulus</v>
      </c>
      <c r="R747" s="19" t="e">
        <f>IF(Q747&lt;&gt;Q744,R744+1,R744)</f>
        <v>#REF!</v>
      </c>
      <c r="S747" s="30">
        <v>200</v>
      </c>
      <c r="T747" s="19" t="str">
        <f t="shared" si="189"/>
        <v>Regulus regulus</v>
      </c>
      <c r="U747" s="29" t="s">
        <v>2520</v>
      </c>
      <c r="V747" s="19" t="e">
        <f t="array" aca="1" ref="V747" ca="1">_xludf.XLOOKUP(U747,#REF!,#REF!)</f>
        <v>#NAME?</v>
      </c>
      <c r="W747" s="29">
        <v>25318</v>
      </c>
      <c r="X747" s="3" t="str">
        <f t="shared" si="195"/>
        <v/>
      </c>
      <c r="Y747" s="2" t="e">
        <f t="shared" si="190"/>
        <v>#REF!</v>
      </c>
      <c r="Z747" s="2" t="e">
        <f t="shared" si="191"/>
        <v>#REF!</v>
      </c>
      <c r="AA747" s="2" t="e">
        <f t="shared" si="192"/>
        <v>#REF!</v>
      </c>
      <c r="AB747" s="20" t="str">
        <f t="shared" si="193"/>
        <v>Goldcrest</v>
      </c>
      <c r="AC747" s="2" t="e">
        <f t="array" ref="AC747">IF(K747="3_art",IF(AB747=_xludf.XLOOKUP(W747,#REF!,#REF!),"",_xludf.XLOOKUP(W747,#REF!,#REF!)),IF(K747="2_familj",IF(AB747=_xludf.XLOOKUP(W747,#REF!,#REF!),"",_xludf.XLOOKUP(W747,#REF!,#REF!)),""))</f>
        <v>#REF!</v>
      </c>
    </row>
    <row r="748" spans="1:29" ht="13.5" customHeight="1">
      <c r="A748" s="37"/>
      <c r="B748" s="38" t="s">
        <v>36</v>
      </c>
      <c r="C748" s="74" t="s">
        <v>37</v>
      </c>
      <c r="D748" s="51"/>
      <c r="E748" s="65" t="s">
        <v>2523</v>
      </c>
      <c r="F748" s="45" t="s">
        <v>2524</v>
      </c>
      <c r="G748" s="45" t="s">
        <v>2525</v>
      </c>
      <c r="H748" s="60"/>
      <c r="K748" s="29" t="e">
        <f t="shared" si="188"/>
        <v>#REF!</v>
      </c>
      <c r="L748" s="30">
        <v>1</v>
      </c>
      <c r="M748" s="19" t="e">
        <f>IF(K748="1_ordning",M747+1,M747)</f>
        <v>#REF!</v>
      </c>
      <c r="N748" s="29">
        <v>23</v>
      </c>
      <c r="O748" s="19" t="e">
        <f t="shared" si="194"/>
        <v>#REF!</v>
      </c>
      <c r="P748" s="30">
        <v>57</v>
      </c>
      <c r="Q748" s="19" t="str">
        <f>IF(LEN(E748)-LEN(SUBSTITUTE(E748," ",""))=1,LEFT(E748,FIND(" ",E748)-1),Q747)</f>
        <v>Regulus</v>
      </c>
      <c r="R748" s="19" t="e">
        <f>IF(Q748&lt;&gt;Q747,R747+1,R747)</f>
        <v>#REF!</v>
      </c>
      <c r="S748" s="30">
        <v>200</v>
      </c>
      <c r="T748" s="19" t="str">
        <f t="shared" si="189"/>
        <v>Regulus regulus regulus</v>
      </c>
      <c r="U748" s="29" t="s">
        <v>2526</v>
      </c>
      <c r="V748" s="19" t="e">
        <f t="array" aca="1" ref="V748" ca="1">_xludf.XLOOKUP(U748,#REF!,#REF!)</f>
        <v>#NAME?</v>
      </c>
      <c r="W748" s="29">
        <v>25319</v>
      </c>
      <c r="X748" s="3" t="str">
        <f t="shared" si="195"/>
        <v/>
      </c>
      <c r="Y748" s="2" t="e">
        <f t="shared" si="190"/>
        <v>#REF!</v>
      </c>
      <c r="Z748" s="2" t="e">
        <f t="shared" si="191"/>
        <v>#REF!</v>
      </c>
      <c r="AA748" s="2" t="e">
        <f t="shared" si="192"/>
        <v>#REF!</v>
      </c>
      <c r="AB748" s="20" t="str">
        <f t="shared" si="193"/>
        <v xml:space="preserve">   European Goldcrest</v>
      </c>
      <c r="AC748" s="2" t="e">
        <f t="array" ref="AC748">IF(K748="3_art",IF(AB748=_xludf.XLOOKUP(W748,#REF!,#REF!),"",_xludf.XLOOKUP(W748,#REF!,#REF!)),IF(K748="2_familj",IF(AB748=_xludf.XLOOKUP(W748,#REF!,#REF!),"",_xludf.XLOOKUP(W748,#REF!,#REF!)),""))</f>
        <v>#REF!</v>
      </c>
    </row>
    <row r="749" spans="1:29" ht="13.5" customHeight="1">
      <c r="A749" s="33"/>
      <c r="B749" s="33"/>
      <c r="C749" s="33"/>
      <c r="D749" s="34" t="s">
        <v>21</v>
      </c>
      <c r="E749" s="35" t="s">
        <v>2527</v>
      </c>
      <c r="F749" s="36" t="s">
        <v>2528</v>
      </c>
      <c r="G749" s="36" t="s">
        <v>2529</v>
      </c>
      <c r="H749" s="33"/>
      <c r="K749" s="29" t="e">
        <f t="shared" si="188"/>
        <v>#REF!</v>
      </c>
      <c r="L749" s="30">
        <v>1</v>
      </c>
      <c r="M749" s="19" t="e">
        <f>IF(K749="1_ordning",M746+1,M746)</f>
        <v>#REF!</v>
      </c>
      <c r="N749" s="29">
        <v>23</v>
      </c>
      <c r="O749" s="19" t="e">
        <f t="shared" si="194"/>
        <v>#REF!</v>
      </c>
      <c r="P749" s="30">
        <v>58</v>
      </c>
      <c r="Q749" s="19" t="str">
        <f>IF(LEN(E749)-LEN(SUBSTITUTE(E749," ",""))=1,LEFT(E749,FIND(" ",E749)-1),Q746)</f>
        <v>Regulus</v>
      </c>
      <c r="R749" s="19" t="e">
        <f>IF(Q749&lt;&gt;Q746,R746+1,R746)</f>
        <v>#REF!</v>
      </c>
      <c r="S749" s="30">
        <v>200</v>
      </c>
      <c r="T749" s="19" t="str">
        <f t="shared" si="189"/>
        <v>Sittidae</v>
      </c>
      <c r="U749" s="29" t="s">
        <v>2527</v>
      </c>
      <c r="V749" s="19" t="e">
        <f t="array" aca="1" ref="V749" ca="1">_xludf.XLOOKUP(U749,#REF!,#REF!)</f>
        <v>#NAME?</v>
      </c>
      <c r="W749" s="29">
        <v>25338</v>
      </c>
      <c r="X749" s="3" t="str">
        <f t="shared" si="195"/>
        <v/>
      </c>
      <c r="Y749" s="2" t="e">
        <f t="shared" si="190"/>
        <v>#REF!</v>
      </c>
      <c r="Z749" s="20" t="e">
        <f t="shared" si="191"/>
        <v>#REF!</v>
      </c>
      <c r="AA749" s="2" t="e">
        <f t="shared" si="192"/>
        <v>#REF!</v>
      </c>
      <c r="AB749" s="20" t="str">
        <f t="shared" si="193"/>
        <v>Nuthatches</v>
      </c>
      <c r="AC749" s="2" t="e">
        <f t="array" ref="AC749">IF(K749="3_art",IF(AB749=_xludf.XLOOKUP(W749,#REF!,#REF!),"",_xludf.XLOOKUP(W749,#REF!,#REF!)),IF(K749="2_familj",IF(AB749=_xludf.XLOOKUP(W749,#REF!,#REF!),"",_xludf.XLOOKUP(W749,#REF!,#REF!)),""))</f>
        <v>#REF!</v>
      </c>
    </row>
    <row r="750" spans="1:29" ht="13.5" customHeight="1">
      <c r="A750" s="37"/>
      <c r="B750" s="37"/>
      <c r="C750" s="37"/>
      <c r="D750" s="48"/>
      <c r="E750" s="40" t="s">
        <v>2530</v>
      </c>
      <c r="F750" s="41" t="s">
        <v>2531</v>
      </c>
      <c r="G750" s="41" t="s">
        <v>2532</v>
      </c>
      <c r="H750" s="49"/>
      <c r="K750" s="29" t="e">
        <f t="shared" si="188"/>
        <v>#REF!</v>
      </c>
      <c r="L750" s="30">
        <v>1</v>
      </c>
      <c r="M750" s="19" t="e">
        <f t="shared" ref="M750:M769" si="205">IF(K750="1_ordning",M749+1,M749)</f>
        <v>#REF!</v>
      </c>
      <c r="N750" s="29">
        <v>23</v>
      </c>
      <c r="O750" s="19" t="e">
        <f t="shared" si="194"/>
        <v>#REF!</v>
      </c>
      <c r="P750" s="30">
        <v>58</v>
      </c>
      <c r="Q750" s="19" t="str">
        <f t="shared" ref="Q750:Q769" si="206">IF(LEN(E750)-LEN(SUBSTITUTE(E750," ",""))=1,LEFT(E750,FIND(" ",E750)-1),Q749)</f>
        <v>Sitta</v>
      </c>
      <c r="R750" s="19" t="e">
        <f t="shared" ref="R750:R769" si="207">IF(Q750&lt;&gt;Q749,R749+1,R749)</f>
        <v>#REF!</v>
      </c>
      <c r="S750" s="30">
        <v>201</v>
      </c>
      <c r="T750" s="19" t="str">
        <f t="shared" si="189"/>
        <v>Sitta europaea</v>
      </c>
      <c r="U750" s="29" t="s">
        <v>2530</v>
      </c>
      <c r="V750" s="19" t="e">
        <f t="array" aca="1" ref="V750" ca="1">_xludf.XLOOKUP(U750,#REF!,#REF!)</f>
        <v>#NAME?</v>
      </c>
      <c r="W750" s="29">
        <v>25405</v>
      </c>
      <c r="X750" s="3" t="str">
        <f t="shared" si="195"/>
        <v/>
      </c>
      <c r="Y750" s="2" t="e">
        <f t="shared" si="190"/>
        <v>#REF!</v>
      </c>
      <c r="Z750" s="2" t="e">
        <f t="shared" si="191"/>
        <v>#REF!</v>
      </c>
      <c r="AA750" s="2" t="e">
        <f t="shared" si="192"/>
        <v>#REF!</v>
      </c>
      <c r="AB750" s="20" t="str">
        <f t="shared" si="193"/>
        <v>Eurasian Nuthatch</v>
      </c>
      <c r="AC750" s="2" t="e">
        <f t="array" ref="AC750">IF(K750="3_art",IF(AB750=_xludf.XLOOKUP(W750,#REF!,#REF!),"",_xludf.XLOOKUP(W750,#REF!,#REF!)),IF(K750="2_familj",IF(AB750=_xludf.XLOOKUP(W750,#REF!,#REF!),"",_xludf.XLOOKUP(W750,#REF!,#REF!)),""))</f>
        <v>#REF!</v>
      </c>
    </row>
    <row r="751" spans="1:29" ht="13.5" customHeight="1">
      <c r="A751" s="37"/>
      <c r="B751" s="38" t="s">
        <v>36</v>
      </c>
      <c r="C751" s="74" t="s">
        <v>55</v>
      </c>
      <c r="D751" s="125"/>
      <c r="E751" s="44" t="s">
        <v>2533</v>
      </c>
      <c r="F751" s="45" t="s">
        <v>2534</v>
      </c>
      <c r="G751" s="45" t="s">
        <v>2535</v>
      </c>
      <c r="H751" s="60"/>
      <c r="K751" s="29" t="e">
        <f t="shared" si="188"/>
        <v>#REF!</v>
      </c>
      <c r="L751" s="30">
        <v>1</v>
      </c>
      <c r="M751" s="19" t="e">
        <f t="shared" si="205"/>
        <v>#REF!</v>
      </c>
      <c r="N751" s="29">
        <v>23</v>
      </c>
      <c r="O751" s="19" t="e">
        <f t="shared" si="194"/>
        <v>#REF!</v>
      </c>
      <c r="P751" s="30">
        <v>58</v>
      </c>
      <c r="Q751" s="19" t="str">
        <f t="shared" si="206"/>
        <v>Sitta</v>
      </c>
      <c r="R751" s="19" t="e">
        <f t="shared" si="207"/>
        <v>#REF!</v>
      </c>
      <c r="S751" s="30">
        <v>201</v>
      </c>
      <c r="T751" s="19" t="str">
        <f t="shared" si="189"/>
        <v>Sitta europaea asiatica</v>
      </c>
      <c r="U751" s="29" t="s">
        <v>2536</v>
      </c>
      <c r="V751" s="19" t="e">
        <f t="array" aca="1" ref="V751" ca="1">_xludf.XLOOKUP(U751,#REF!,#REF!)</f>
        <v>#NAME?</v>
      </c>
      <c r="W751" s="29">
        <v>25408</v>
      </c>
      <c r="X751" s="3" t="str">
        <f t="shared" si="195"/>
        <v/>
      </c>
      <c r="Y751" s="2" t="e">
        <f t="shared" si="190"/>
        <v>#REF!</v>
      </c>
      <c r="Z751" s="2" t="e">
        <f t="shared" si="191"/>
        <v>#REF!</v>
      </c>
      <c r="AA751" s="2" t="e">
        <f t="shared" si="192"/>
        <v>#REF!</v>
      </c>
      <c r="AB751" s="20" t="str">
        <f t="shared" si="193"/>
        <v xml:space="preserve">   Siberian Nuthatch</v>
      </c>
      <c r="AC751" s="2" t="e">
        <f t="array" ref="AC751">IF(K751="3_art",IF(AB751=_xludf.XLOOKUP(W751,#REF!,#REF!),"",_xludf.XLOOKUP(W751,#REF!,#REF!)),IF(K751="2_familj",IF(AB751=_xludf.XLOOKUP(W751,#REF!,#REF!),"",_xludf.XLOOKUP(W751,#REF!,#REF!)),""))</f>
        <v>#REF!</v>
      </c>
    </row>
    <row r="752" spans="1:29" ht="13.5" customHeight="1">
      <c r="A752" s="37"/>
      <c r="B752" s="38" t="s">
        <v>36</v>
      </c>
      <c r="C752" s="74" t="s">
        <v>37</v>
      </c>
      <c r="D752" s="51"/>
      <c r="E752" s="44" t="s">
        <v>2537</v>
      </c>
      <c r="F752" s="45" t="s">
        <v>2538</v>
      </c>
      <c r="G752" s="45" t="s">
        <v>2539</v>
      </c>
      <c r="H752" s="60"/>
      <c r="K752" s="29" t="e">
        <f t="shared" si="188"/>
        <v>#REF!</v>
      </c>
      <c r="L752" s="30">
        <v>1</v>
      </c>
      <c r="M752" s="19" t="e">
        <f t="shared" si="205"/>
        <v>#REF!</v>
      </c>
      <c r="N752" s="29">
        <v>23</v>
      </c>
      <c r="O752" s="19" t="e">
        <f t="shared" si="194"/>
        <v>#REF!</v>
      </c>
      <c r="P752" s="30">
        <v>58</v>
      </c>
      <c r="Q752" s="19" t="str">
        <f t="shared" si="206"/>
        <v>Sitta</v>
      </c>
      <c r="R752" s="19" t="e">
        <f t="shared" si="207"/>
        <v>#REF!</v>
      </c>
      <c r="S752" s="30">
        <v>201</v>
      </c>
      <c r="T752" s="19" t="str">
        <f t="shared" si="189"/>
        <v>Sitta europaea europaea</v>
      </c>
      <c r="U752" s="29" t="s">
        <v>2540</v>
      </c>
      <c r="V752" s="19" t="e">
        <f t="array" aca="1" ref="V752" ca="1">_xludf.XLOOKUP(U752,#REF!,#REF!)</f>
        <v>#NAME?</v>
      </c>
      <c r="W752" s="29">
        <v>25420</v>
      </c>
      <c r="X752" s="3" t="str">
        <f t="shared" si="195"/>
        <v/>
      </c>
      <c r="Y752" s="2" t="e">
        <f t="shared" si="190"/>
        <v>#REF!</v>
      </c>
      <c r="Z752" s="2" t="e">
        <f t="shared" si="191"/>
        <v>#REF!</v>
      </c>
      <c r="AA752" s="2" t="e">
        <f t="shared" si="192"/>
        <v>#REF!</v>
      </c>
      <c r="AB752" s="20" t="str">
        <f t="shared" si="193"/>
        <v xml:space="preserve">   European Nuthatch</v>
      </c>
      <c r="AC752" s="2" t="e">
        <f t="array" ref="AC752">IF(K752="3_art",IF(AB752=_xludf.XLOOKUP(W752,#REF!,#REF!),"",_xludf.XLOOKUP(W752,#REF!,#REF!)),IF(K752="2_familj",IF(AB752=_xludf.XLOOKUP(W752,#REF!,#REF!),"",_xludf.XLOOKUP(W752,#REF!,#REF!)),""))</f>
        <v>#REF!</v>
      </c>
    </row>
    <row r="753" spans="1:29" ht="13.5" customHeight="1">
      <c r="A753" s="33"/>
      <c r="B753" s="33"/>
      <c r="C753" s="33"/>
      <c r="D753" s="34" t="s">
        <v>21</v>
      </c>
      <c r="E753" s="35" t="s">
        <v>2541</v>
      </c>
      <c r="F753" s="36" t="s">
        <v>2542</v>
      </c>
      <c r="G753" s="36" t="s">
        <v>2543</v>
      </c>
      <c r="H753" s="33"/>
      <c r="K753" s="29" t="e">
        <f t="shared" si="188"/>
        <v>#REF!</v>
      </c>
      <c r="L753" s="30">
        <v>1</v>
      </c>
      <c r="M753" s="19" t="e">
        <f t="shared" si="205"/>
        <v>#REF!</v>
      </c>
      <c r="N753" s="29">
        <v>23</v>
      </c>
      <c r="O753" s="19" t="e">
        <f t="shared" si="194"/>
        <v>#REF!</v>
      </c>
      <c r="P753" s="30">
        <v>59</v>
      </c>
      <c r="Q753" s="19" t="str">
        <f t="shared" si="206"/>
        <v>Sitta</v>
      </c>
      <c r="R753" s="19" t="e">
        <f t="shared" si="207"/>
        <v>#REF!</v>
      </c>
      <c r="S753" s="30">
        <v>201</v>
      </c>
      <c r="T753" s="19" t="str">
        <f t="shared" si="189"/>
        <v>Certhiidae</v>
      </c>
      <c r="U753" s="29" t="s">
        <v>2541</v>
      </c>
      <c r="V753" s="19" t="e">
        <f t="array" aca="1" ref="V753" ca="1">_xludf.XLOOKUP(U753,#REF!,#REF!)</f>
        <v>#NAME?</v>
      </c>
      <c r="W753" s="29">
        <v>25449</v>
      </c>
      <c r="X753" s="3" t="str">
        <f t="shared" si="195"/>
        <v/>
      </c>
      <c r="Y753" s="2" t="e">
        <f t="shared" si="190"/>
        <v>#REF!</v>
      </c>
      <c r="Z753" s="20" t="e">
        <f t="shared" si="191"/>
        <v>#REF!</v>
      </c>
      <c r="AA753" s="2" t="e">
        <f t="shared" si="192"/>
        <v>#REF!</v>
      </c>
      <c r="AB753" s="20" t="str">
        <f t="shared" si="193"/>
        <v>Treecreepers</v>
      </c>
      <c r="AC753" s="2" t="e">
        <f t="array" ref="AC753">IF(K753="3_art",IF(AB753=_xludf.XLOOKUP(W753,#REF!,#REF!),"",_xludf.XLOOKUP(W753,#REF!,#REF!)),IF(K753="2_familj",IF(AB753=_xludf.XLOOKUP(W753,#REF!,#REF!),"",_xludf.XLOOKUP(W753,#REF!,#REF!)),""))</f>
        <v>#REF!</v>
      </c>
    </row>
    <row r="754" spans="1:29" ht="13.5" customHeight="1">
      <c r="A754" s="37"/>
      <c r="B754" s="37"/>
      <c r="C754" s="37"/>
      <c r="D754" s="48"/>
      <c r="E754" s="68" t="s">
        <v>2544</v>
      </c>
      <c r="F754" s="41" t="s">
        <v>2542</v>
      </c>
      <c r="G754" s="41" t="s">
        <v>2545</v>
      </c>
      <c r="H754" s="49"/>
      <c r="K754" s="29" t="e">
        <f t="shared" si="188"/>
        <v>#REF!</v>
      </c>
      <c r="L754" s="30">
        <v>1</v>
      </c>
      <c r="M754" s="19" t="e">
        <f t="shared" si="205"/>
        <v>#REF!</v>
      </c>
      <c r="N754" s="29">
        <v>23</v>
      </c>
      <c r="O754" s="19" t="e">
        <f t="shared" si="194"/>
        <v>#REF!</v>
      </c>
      <c r="P754" s="30">
        <v>59</v>
      </c>
      <c r="Q754" s="19" t="str">
        <f t="shared" si="206"/>
        <v>Certhia</v>
      </c>
      <c r="R754" s="19" t="e">
        <f t="shared" si="207"/>
        <v>#REF!</v>
      </c>
      <c r="S754" s="30">
        <v>202</v>
      </c>
      <c r="T754" s="19" t="str">
        <f t="shared" si="189"/>
        <v>Certhia familiaris</v>
      </c>
      <c r="U754" s="29" t="s">
        <v>2544</v>
      </c>
      <c r="V754" s="19" t="e">
        <f t="array" aca="1" ref="V754" ca="1">_xludf.XLOOKUP(U754,#REF!,#REF!)</f>
        <v>#NAME?</v>
      </c>
      <c r="W754" s="29">
        <v>25455</v>
      </c>
      <c r="X754" s="3" t="str">
        <f t="shared" si="195"/>
        <v/>
      </c>
      <c r="Y754" s="2" t="e">
        <f t="shared" si="190"/>
        <v>#REF!</v>
      </c>
      <c r="Z754" s="2" t="e">
        <f t="shared" si="191"/>
        <v>#REF!</v>
      </c>
      <c r="AA754" s="2" t="e">
        <f t="shared" si="192"/>
        <v>#REF!</v>
      </c>
      <c r="AB754" s="20" t="str">
        <f t="shared" si="193"/>
        <v>Eurasian Treecreeper</v>
      </c>
      <c r="AC754" s="2" t="e">
        <f t="array" ref="AC754">IF(K754="3_art",IF(AB754=_xludf.XLOOKUP(W754,#REF!,#REF!),"",_xludf.XLOOKUP(W754,#REF!,#REF!)),IF(K754="2_familj",IF(AB754=_xludf.XLOOKUP(W754,#REF!,#REF!),"",_xludf.XLOOKUP(W754,#REF!,#REF!)),""))</f>
        <v>#REF!</v>
      </c>
    </row>
    <row r="755" spans="1:29" ht="13.5" customHeight="1">
      <c r="A755" s="37"/>
      <c r="B755" s="38" t="s">
        <v>36</v>
      </c>
      <c r="C755" s="38" t="s">
        <v>37</v>
      </c>
      <c r="D755" s="51"/>
      <c r="E755" s="65" t="s">
        <v>2546</v>
      </c>
      <c r="F755" s="45" t="s">
        <v>2547</v>
      </c>
      <c r="G755" s="63" t="s">
        <v>2548</v>
      </c>
      <c r="H755" s="60"/>
      <c r="K755" s="29" t="e">
        <f t="shared" si="188"/>
        <v>#REF!</v>
      </c>
      <c r="L755" s="30">
        <v>1</v>
      </c>
      <c r="M755" s="19" t="e">
        <f t="shared" si="205"/>
        <v>#REF!</v>
      </c>
      <c r="N755" s="29">
        <v>23</v>
      </c>
      <c r="O755" s="19" t="e">
        <f t="shared" si="194"/>
        <v>#REF!</v>
      </c>
      <c r="P755" s="30">
        <v>59</v>
      </c>
      <c r="Q755" s="19" t="str">
        <f t="shared" si="206"/>
        <v>Certhia</v>
      </c>
      <c r="R755" s="19" t="e">
        <f t="shared" si="207"/>
        <v>#REF!</v>
      </c>
      <c r="S755" s="30">
        <v>202</v>
      </c>
      <c r="T755" s="19" t="str">
        <f t="shared" si="189"/>
        <v>Certhia familiaris familiaris</v>
      </c>
      <c r="U755" s="29" t="s">
        <v>2549</v>
      </c>
      <c r="V755" s="19" t="e">
        <f t="array" aca="1" ref="V755" ca="1">_xludf.XLOOKUP(U755,#REF!,#REF!)</f>
        <v>#NAME?</v>
      </c>
      <c r="W755" s="29">
        <v>25459</v>
      </c>
      <c r="X755" s="3" t="str">
        <f t="shared" si="195"/>
        <v/>
      </c>
      <c r="Y755" s="2" t="e">
        <f t="shared" si="190"/>
        <v>#REF!</v>
      </c>
      <c r="Z755" s="2" t="e">
        <f t="shared" si="191"/>
        <v>#REF!</v>
      </c>
      <c r="AA755" s="2" t="e">
        <f t="shared" si="192"/>
        <v>#REF!</v>
      </c>
      <c r="AB755" s="20" t="str">
        <f t="shared" si="193"/>
        <v xml:space="preserve">   Common Treecreeper*</v>
      </c>
      <c r="AC755" s="2" t="e">
        <f t="array" ref="AC755">IF(K755="3_art",IF(AB755=_xludf.XLOOKUP(W755,#REF!,#REF!),"",_xludf.XLOOKUP(W755,#REF!,#REF!)),IF(K755="2_familj",IF(AB755=_xludf.XLOOKUP(W755,#REF!,#REF!),"",_xludf.XLOOKUP(W755,#REF!,#REF!)),""))</f>
        <v>#REF!</v>
      </c>
    </row>
    <row r="756" spans="1:29" ht="13.5" customHeight="1">
      <c r="A756" s="38" t="s">
        <v>84</v>
      </c>
      <c r="B756" s="37"/>
      <c r="C756" s="37"/>
      <c r="D756" s="48"/>
      <c r="E756" s="68" t="s">
        <v>2550</v>
      </c>
      <c r="F756" s="41" t="s">
        <v>2551</v>
      </c>
      <c r="G756" s="41" t="s">
        <v>2552</v>
      </c>
      <c r="H756" s="41" t="s">
        <v>2553</v>
      </c>
      <c r="K756" s="29" t="e">
        <f t="shared" si="188"/>
        <v>#REF!</v>
      </c>
      <c r="L756" s="30">
        <v>1</v>
      </c>
      <c r="M756" s="19" t="e">
        <f t="shared" si="205"/>
        <v>#REF!</v>
      </c>
      <c r="N756" s="29">
        <v>23</v>
      </c>
      <c r="O756" s="19" t="e">
        <f t="shared" si="194"/>
        <v>#REF!</v>
      </c>
      <c r="P756" s="30">
        <v>59</v>
      </c>
      <c r="Q756" s="19" t="str">
        <f t="shared" si="206"/>
        <v>Certhia</v>
      </c>
      <c r="R756" s="19" t="e">
        <f t="shared" si="207"/>
        <v>#REF!</v>
      </c>
      <c r="S756" s="30">
        <v>202</v>
      </c>
      <c r="T756" s="19" t="str">
        <f t="shared" si="189"/>
        <v>Certhia brachydactyla</v>
      </c>
      <c r="U756" s="29" t="s">
        <v>2550</v>
      </c>
      <c r="V756" s="19" t="e">
        <f t="array" aca="1" ref="V756" ca="1">_xludf.XLOOKUP(U756,#REF!,#REF!)</f>
        <v>#NAME?</v>
      </c>
      <c r="W756" s="29">
        <v>25466</v>
      </c>
      <c r="X756" s="3" t="str">
        <f t="shared" si="195"/>
        <v/>
      </c>
      <c r="Y756" s="2" t="e">
        <f t="shared" si="190"/>
        <v>#REF!</v>
      </c>
      <c r="Z756" s="2" t="e">
        <f t="shared" si="191"/>
        <v>#REF!</v>
      </c>
      <c r="AA756" s="2" t="e">
        <f t="shared" si="192"/>
        <v>#REF!</v>
      </c>
      <c r="AB756" s="20" t="str">
        <f t="shared" si="193"/>
        <v>Short-toed Treecreeper</v>
      </c>
      <c r="AC756" s="2" t="e">
        <f t="array" ref="AC756">IF(K756="3_art",IF(AB756=_xludf.XLOOKUP(W756,#REF!,#REF!),"",_xludf.XLOOKUP(W756,#REF!,#REF!)),IF(K756="2_familj",IF(AB756=_xludf.XLOOKUP(W756,#REF!,#REF!),"",_xludf.XLOOKUP(W756,#REF!,#REF!)),""))</f>
        <v>#REF!</v>
      </c>
    </row>
    <row r="757" spans="1:29" ht="13.5" customHeight="1">
      <c r="A757" s="37"/>
      <c r="B757" s="38" t="s">
        <v>36</v>
      </c>
      <c r="C757" s="74" t="s">
        <v>37</v>
      </c>
      <c r="D757" s="51"/>
      <c r="E757" s="65" t="s">
        <v>2554</v>
      </c>
      <c r="F757" s="45" t="s">
        <v>2555</v>
      </c>
      <c r="G757" s="63" t="s">
        <v>2556</v>
      </c>
      <c r="H757" s="60"/>
      <c r="K757" s="29" t="e">
        <f t="shared" si="188"/>
        <v>#REF!</v>
      </c>
      <c r="L757" s="30">
        <v>1</v>
      </c>
      <c r="M757" s="19" t="e">
        <f t="shared" si="205"/>
        <v>#REF!</v>
      </c>
      <c r="N757" s="29">
        <v>23</v>
      </c>
      <c r="O757" s="19" t="e">
        <f t="shared" si="194"/>
        <v>#REF!</v>
      </c>
      <c r="P757" s="30">
        <v>59</v>
      </c>
      <c r="Q757" s="19" t="str">
        <f t="shared" si="206"/>
        <v>Certhia</v>
      </c>
      <c r="R757" s="19" t="e">
        <f t="shared" si="207"/>
        <v>#REF!</v>
      </c>
      <c r="S757" s="30">
        <v>202</v>
      </c>
      <c r="T757" s="19" t="str">
        <f t="shared" si="189"/>
        <v>Certhia brachydactyla brachydactyla</v>
      </c>
      <c r="U757" s="29" t="s">
        <v>2557</v>
      </c>
      <c r="V757" s="19" t="e">
        <f t="array" aca="1" ref="V757" ca="1">_xludf.XLOOKUP(U757,#REF!,#REF!)</f>
        <v>#NAME?</v>
      </c>
      <c r="W757" s="29">
        <v>25468</v>
      </c>
      <c r="X757" s="3" t="str">
        <f t="shared" si="195"/>
        <v/>
      </c>
      <c r="Y757" s="2" t="e">
        <f t="shared" si="190"/>
        <v>#REF!</v>
      </c>
      <c r="Z757" s="2" t="e">
        <f t="shared" si="191"/>
        <v>#REF!</v>
      </c>
      <c r="AA757" s="2" t="e">
        <f t="shared" si="192"/>
        <v>#REF!</v>
      </c>
      <c r="AB757" s="20" t="str">
        <f t="shared" si="193"/>
        <v xml:space="preserve">   Common Short-toed Treecreeper*</v>
      </c>
      <c r="AC757" s="2" t="e">
        <f t="array" ref="AC757">IF(K757="3_art",IF(AB757=_xludf.XLOOKUP(W757,#REF!,#REF!),"",_xludf.XLOOKUP(W757,#REF!,#REF!)),IF(K757="2_familj",IF(AB757=_xludf.XLOOKUP(W757,#REF!,#REF!),"",_xludf.XLOOKUP(W757,#REF!,#REF!)),""))</f>
        <v>#REF!</v>
      </c>
    </row>
    <row r="758" spans="1:29" ht="13.5" customHeight="1">
      <c r="A758" s="33"/>
      <c r="B758" s="33"/>
      <c r="C758" s="33"/>
      <c r="D758" s="34" t="s">
        <v>21</v>
      </c>
      <c r="E758" s="35" t="s">
        <v>2558</v>
      </c>
      <c r="F758" s="36" t="s">
        <v>2559</v>
      </c>
      <c r="G758" s="36" t="s">
        <v>2560</v>
      </c>
      <c r="H758" s="33"/>
      <c r="K758" s="29" t="e">
        <f t="shared" si="188"/>
        <v>#REF!</v>
      </c>
      <c r="L758" s="30">
        <v>1</v>
      </c>
      <c r="M758" s="19" t="e">
        <f t="shared" si="205"/>
        <v>#REF!</v>
      </c>
      <c r="N758" s="29">
        <v>23</v>
      </c>
      <c r="O758" s="19" t="e">
        <f t="shared" si="194"/>
        <v>#REF!</v>
      </c>
      <c r="P758" s="30">
        <v>60</v>
      </c>
      <c r="Q758" s="19" t="str">
        <f t="shared" si="206"/>
        <v>Certhia</v>
      </c>
      <c r="R758" s="19" t="e">
        <f t="shared" si="207"/>
        <v>#REF!</v>
      </c>
      <c r="S758" s="30">
        <v>202</v>
      </c>
      <c r="T758" s="19" t="str">
        <f t="shared" si="189"/>
        <v>Troglodytidae</v>
      </c>
      <c r="U758" s="29" t="s">
        <v>2558</v>
      </c>
      <c r="V758" s="19" t="e">
        <f t="array" aca="1" ref="V758" ca="1">_xludf.XLOOKUP(U758,#REF!,#REF!)</f>
        <v>#NAME?</v>
      </c>
      <c r="W758" s="29">
        <v>25585</v>
      </c>
      <c r="X758" s="3" t="str">
        <f t="shared" si="195"/>
        <v/>
      </c>
      <c r="Y758" s="2" t="e">
        <f t="shared" si="190"/>
        <v>#REF!</v>
      </c>
      <c r="Z758" s="20" t="e">
        <f t="shared" si="191"/>
        <v>#REF!</v>
      </c>
      <c r="AA758" s="2" t="e">
        <f t="shared" si="192"/>
        <v>#REF!</v>
      </c>
      <c r="AB758" s="20" t="str">
        <f t="shared" si="193"/>
        <v>Wrens</v>
      </c>
      <c r="AC758" s="2" t="e">
        <f t="array" ref="AC758">IF(K758="3_art",IF(AB758=_xludf.XLOOKUP(W758,#REF!,#REF!),"",_xludf.XLOOKUP(W758,#REF!,#REF!)),IF(K758="2_familj",IF(AB758=_xludf.XLOOKUP(W758,#REF!,#REF!),"",_xludf.XLOOKUP(W758,#REF!,#REF!)),""))</f>
        <v>#REF!</v>
      </c>
    </row>
    <row r="759" spans="1:29" ht="13.5" customHeight="1">
      <c r="A759" s="37"/>
      <c r="B759" s="37"/>
      <c r="C759" s="37"/>
      <c r="D759" s="48"/>
      <c r="E759" s="40" t="s">
        <v>2561</v>
      </c>
      <c r="F759" s="41" t="s">
        <v>2562</v>
      </c>
      <c r="G759" s="41" t="s">
        <v>2563</v>
      </c>
      <c r="H759" s="49"/>
      <c r="K759" s="29" t="e">
        <f t="shared" si="188"/>
        <v>#REF!</v>
      </c>
      <c r="L759" s="30">
        <v>1</v>
      </c>
      <c r="M759" s="19" t="e">
        <f t="shared" si="205"/>
        <v>#REF!</v>
      </c>
      <c r="N759" s="29">
        <v>23</v>
      </c>
      <c r="O759" s="19" t="e">
        <f t="shared" si="194"/>
        <v>#REF!</v>
      </c>
      <c r="P759" s="30">
        <v>60</v>
      </c>
      <c r="Q759" s="19" t="str">
        <f t="shared" si="206"/>
        <v>Troglodytes</v>
      </c>
      <c r="R759" s="19" t="e">
        <f t="shared" si="207"/>
        <v>#REF!</v>
      </c>
      <c r="S759" s="30">
        <v>203</v>
      </c>
      <c r="T759" s="19" t="str">
        <f t="shared" si="189"/>
        <v>Troglodytes troglodytes</v>
      </c>
      <c r="U759" s="29" t="s">
        <v>2561</v>
      </c>
      <c r="V759" s="19" t="e">
        <f t="array" aca="1" ref="V759" ca="1">_xludf.XLOOKUP(U759,#REF!,#REF!)</f>
        <v>#NAME?</v>
      </c>
      <c r="W759" s="29">
        <v>25815</v>
      </c>
      <c r="X759" s="3" t="str">
        <f t="shared" si="195"/>
        <v/>
      </c>
      <c r="Y759" s="2" t="e">
        <f t="shared" si="190"/>
        <v>#REF!</v>
      </c>
      <c r="Z759" s="2" t="e">
        <f t="shared" si="191"/>
        <v>#REF!</v>
      </c>
      <c r="AA759" s="2" t="e">
        <f t="shared" si="192"/>
        <v>#REF!</v>
      </c>
      <c r="AB759" s="20" t="str">
        <f t="shared" si="193"/>
        <v>Eurasian Wren</v>
      </c>
      <c r="AC759" s="2" t="e">
        <f t="array" ref="AC759">IF(K759="3_art",IF(AB759=_xludf.XLOOKUP(W759,#REF!,#REF!),"",_xludf.XLOOKUP(W759,#REF!,#REF!)),IF(K759="2_familj",IF(AB759=_xludf.XLOOKUP(W759,#REF!,#REF!),"",_xludf.XLOOKUP(W759,#REF!,#REF!)),""))</f>
        <v>#REF!</v>
      </c>
    </row>
    <row r="760" spans="1:29" ht="13.5" customHeight="1">
      <c r="A760" s="37"/>
      <c r="B760" s="38" t="s">
        <v>36</v>
      </c>
      <c r="C760" s="74" t="s">
        <v>37</v>
      </c>
      <c r="D760" s="51"/>
      <c r="E760" s="44" t="s">
        <v>2564</v>
      </c>
      <c r="F760" s="45" t="s">
        <v>2565</v>
      </c>
      <c r="G760" s="45" t="s">
        <v>2566</v>
      </c>
      <c r="H760" s="60"/>
      <c r="K760" s="29" t="e">
        <f t="shared" si="188"/>
        <v>#REF!</v>
      </c>
      <c r="L760" s="30">
        <v>1</v>
      </c>
      <c r="M760" s="19" t="e">
        <f t="shared" si="205"/>
        <v>#REF!</v>
      </c>
      <c r="N760" s="29">
        <v>23</v>
      </c>
      <c r="O760" s="19" t="e">
        <f t="shared" si="194"/>
        <v>#REF!</v>
      </c>
      <c r="P760" s="30">
        <v>60</v>
      </c>
      <c r="Q760" s="19" t="str">
        <f t="shared" si="206"/>
        <v>Troglodytes</v>
      </c>
      <c r="R760" s="19" t="e">
        <f t="shared" si="207"/>
        <v>#REF!</v>
      </c>
      <c r="S760" s="30">
        <v>203</v>
      </c>
      <c r="T760" s="19" t="str">
        <f t="shared" si="189"/>
        <v>Troglodytes troglodytes troglodytes</v>
      </c>
      <c r="U760" s="29" t="s">
        <v>2567</v>
      </c>
      <c r="V760" s="19" t="e">
        <f t="array" aca="1" ref="V760" ca="1">_xludf.XLOOKUP(U760,#REF!,#REF!)</f>
        <v>#NAME?</v>
      </c>
      <c r="W760" s="29">
        <v>25823</v>
      </c>
      <c r="X760" s="3" t="str">
        <f t="shared" si="195"/>
        <v/>
      </c>
      <c r="Y760" s="2" t="e">
        <f t="shared" si="190"/>
        <v>#REF!</v>
      </c>
      <c r="Z760" s="2" t="e">
        <f t="shared" si="191"/>
        <v>#REF!</v>
      </c>
      <c r="AA760" s="2" t="e">
        <f t="shared" si="192"/>
        <v>#REF!</v>
      </c>
      <c r="AB760" s="20" t="str">
        <f t="shared" si="193"/>
        <v xml:space="preserve">   Northern Wren</v>
      </c>
      <c r="AC760" s="2" t="e">
        <f t="array" ref="AC760">IF(K760="3_art",IF(AB760=_xludf.XLOOKUP(W760,#REF!,#REF!),"",_xludf.XLOOKUP(W760,#REF!,#REF!)),IF(K760="2_familj",IF(AB760=_xludf.XLOOKUP(W760,#REF!,#REF!),"",_xludf.XLOOKUP(W760,#REF!,#REF!)),""))</f>
        <v>#REF!</v>
      </c>
    </row>
    <row r="761" spans="1:29" ht="13.5" customHeight="1">
      <c r="A761" s="33"/>
      <c r="B761" s="33"/>
      <c r="C761" s="33"/>
      <c r="D761" s="34" t="s">
        <v>21</v>
      </c>
      <c r="E761" s="35" t="s">
        <v>2568</v>
      </c>
      <c r="F761" s="36" t="s">
        <v>2569</v>
      </c>
      <c r="G761" s="35" t="s">
        <v>2570</v>
      </c>
      <c r="H761" s="33"/>
      <c r="K761" s="29" t="e">
        <f t="shared" si="188"/>
        <v>#REF!</v>
      </c>
      <c r="L761" s="30">
        <v>1</v>
      </c>
      <c r="M761" s="19" t="e">
        <f t="shared" si="205"/>
        <v>#REF!</v>
      </c>
      <c r="N761" s="29">
        <v>23</v>
      </c>
      <c r="O761" s="19" t="e">
        <f t="shared" si="194"/>
        <v>#REF!</v>
      </c>
      <c r="P761" s="30">
        <v>61</v>
      </c>
      <c r="Q761" s="19" t="str">
        <f t="shared" si="206"/>
        <v>Troglodytes</v>
      </c>
      <c r="R761" s="19" t="e">
        <f t="shared" si="207"/>
        <v>#REF!</v>
      </c>
      <c r="S761" s="30">
        <v>203</v>
      </c>
      <c r="T761" s="19" t="str">
        <f t="shared" si="189"/>
        <v>Sturnidae</v>
      </c>
      <c r="U761" s="29" t="s">
        <v>2568</v>
      </c>
      <c r="V761" s="19" t="e">
        <f t="array" aca="1" ref="V761" ca="1">_xludf.XLOOKUP(U761,#REF!,#REF!)</f>
        <v>#NAME?</v>
      </c>
      <c r="W761" s="29">
        <v>26183</v>
      </c>
      <c r="X761" s="3" t="str">
        <f t="shared" si="195"/>
        <v/>
      </c>
      <c r="Y761" s="2" t="e">
        <f t="shared" si="190"/>
        <v>#REF!</v>
      </c>
      <c r="Z761" s="20" t="e">
        <f t="shared" si="191"/>
        <v>#REF!</v>
      </c>
      <c r="AA761" s="2" t="e">
        <f t="shared" si="192"/>
        <v>#REF!</v>
      </c>
      <c r="AB761" s="2" t="str">
        <f t="shared" si="193"/>
        <v>Rhabdornis, Starlings, and Mynas</v>
      </c>
      <c r="AC761" s="2" t="e">
        <f t="array" ref="AC761">IF(K761="3_art",IF(AB761=_xludf.XLOOKUP(W761,#REF!,#REF!),"",_xludf.XLOOKUP(W761,#REF!,#REF!)),IF(K761="2_familj",IF(AB761=_xludf.XLOOKUP(W761,#REF!,#REF!),"",_xludf.XLOOKUP(W761,#REF!,#REF!)),""))</f>
        <v>#REF!</v>
      </c>
    </row>
    <row r="762" spans="1:29" ht="13.5" customHeight="1">
      <c r="A762" s="37"/>
      <c r="B762" s="37"/>
      <c r="C762" s="37"/>
      <c r="D762" s="48"/>
      <c r="E762" s="40" t="s">
        <v>2571</v>
      </c>
      <c r="F762" s="41" t="s">
        <v>2572</v>
      </c>
      <c r="G762" s="41" t="s">
        <v>2573</v>
      </c>
      <c r="H762" s="49"/>
      <c r="K762" s="29" t="e">
        <f t="shared" si="188"/>
        <v>#REF!</v>
      </c>
      <c r="L762" s="30">
        <v>1</v>
      </c>
      <c r="M762" s="19" t="e">
        <f t="shared" si="205"/>
        <v>#REF!</v>
      </c>
      <c r="N762" s="29">
        <v>23</v>
      </c>
      <c r="O762" s="19" t="e">
        <f t="shared" si="194"/>
        <v>#REF!</v>
      </c>
      <c r="P762" s="30">
        <v>61</v>
      </c>
      <c r="Q762" s="19" t="str">
        <f t="shared" si="206"/>
        <v>Sturnus</v>
      </c>
      <c r="R762" s="19" t="e">
        <f t="shared" si="207"/>
        <v>#REF!</v>
      </c>
      <c r="S762" s="30">
        <v>204</v>
      </c>
      <c r="T762" s="19" t="str">
        <f t="shared" si="189"/>
        <v>Sturnus vulgaris</v>
      </c>
      <c r="U762" s="29" t="s">
        <v>2571</v>
      </c>
      <c r="V762" s="19" t="e">
        <f t="array" aca="1" ref="V762" ca="1">_xludf.XLOOKUP(U762,#REF!,#REF!)</f>
        <v>#NAME?</v>
      </c>
      <c r="W762" s="29">
        <v>26321</v>
      </c>
      <c r="X762" s="3" t="str">
        <f t="shared" si="195"/>
        <v/>
      </c>
      <c r="Y762" s="2" t="e">
        <f t="shared" si="190"/>
        <v>#REF!</v>
      </c>
      <c r="Z762" s="2" t="e">
        <f t="shared" si="191"/>
        <v>#REF!</v>
      </c>
      <c r="AA762" s="2" t="e">
        <f t="shared" si="192"/>
        <v>#REF!</v>
      </c>
      <c r="AB762" s="20" t="str">
        <f t="shared" si="193"/>
        <v>Common Starling</v>
      </c>
      <c r="AC762" s="2" t="e">
        <f t="array" ref="AC762">IF(K762="3_art",IF(AB762=_xludf.XLOOKUP(W762,#REF!,#REF!),"",_xludf.XLOOKUP(W762,#REF!,#REF!)),IF(K762="2_familj",IF(AB762=_xludf.XLOOKUP(W762,#REF!,#REF!),"",_xludf.XLOOKUP(W762,#REF!,#REF!)),""))</f>
        <v>#REF!</v>
      </c>
    </row>
    <row r="763" spans="1:29" ht="13.5" customHeight="1">
      <c r="A763" s="37"/>
      <c r="B763" s="38" t="s">
        <v>36</v>
      </c>
      <c r="C763" s="38" t="s">
        <v>37</v>
      </c>
      <c r="D763" s="51"/>
      <c r="E763" s="44" t="s">
        <v>2574</v>
      </c>
      <c r="F763" s="45" t="s">
        <v>2575</v>
      </c>
      <c r="G763" s="45" t="s">
        <v>2576</v>
      </c>
      <c r="H763" s="60"/>
      <c r="K763" s="29" t="e">
        <f t="shared" si="188"/>
        <v>#REF!</v>
      </c>
      <c r="L763" s="30">
        <v>1</v>
      </c>
      <c r="M763" s="19" t="e">
        <f t="shared" si="205"/>
        <v>#REF!</v>
      </c>
      <c r="N763" s="29">
        <v>23</v>
      </c>
      <c r="O763" s="19" t="e">
        <f t="shared" si="194"/>
        <v>#REF!</v>
      </c>
      <c r="P763" s="30">
        <v>61</v>
      </c>
      <c r="Q763" s="19" t="str">
        <f t="shared" si="206"/>
        <v>Sturnus</v>
      </c>
      <c r="R763" s="19" t="e">
        <f t="shared" si="207"/>
        <v>#REF!</v>
      </c>
      <c r="S763" s="30">
        <v>204</v>
      </c>
      <c r="T763" s="19" t="str">
        <f t="shared" si="189"/>
        <v>Sturnus vulgaris vulgaris</v>
      </c>
      <c r="U763" s="29" t="s">
        <v>2577</v>
      </c>
      <c r="V763" s="19" t="e">
        <f t="array" aca="1" ref="V763" ca="1">_xludf.XLOOKUP(U763,#REF!,#REF!)</f>
        <v>#NAME?</v>
      </c>
      <c r="W763" s="29">
        <v>26323</v>
      </c>
      <c r="X763" s="3" t="str">
        <f t="shared" si="195"/>
        <v/>
      </c>
      <c r="Y763" s="2" t="e">
        <f t="shared" si="190"/>
        <v>#REF!</v>
      </c>
      <c r="Z763" s="2" t="e">
        <f t="shared" si="191"/>
        <v>#REF!</v>
      </c>
      <c r="AA763" s="2" t="e">
        <f t="shared" si="192"/>
        <v>#REF!</v>
      </c>
      <c r="AB763" s="20" t="str">
        <f t="shared" si="193"/>
        <v xml:space="preserve">   European Common Starling</v>
      </c>
      <c r="AC763" s="2" t="e">
        <f t="array" ref="AC763">IF(K763="3_art",IF(AB763=_xludf.XLOOKUP(W763,#REF!,#REF!),"",_xludf.XLOOKUP(W763,#REF!,#REF!)),IF(K763="2_familj",IF(AB763=_xludf.XLOOKUP(W763,#REF!,#REF!),"",_xludf.XLOOKUP(W763,#REF!,#REF!)),""))</f>
        <v>#REF!</v>
      </c>
    </row>
    <row r="764" spans="1:29" ht="13.5" customHeight="1">
      <c r="A764" s="37"/>
      <c r="B764" s="38" t="s">
        <v>36</v>
      </c>
      <c r="C764" s="38" t="s">
        <v>55</v>
      </c>
      <c r="D764" s="48"/>
      <c r="E764" s="40" t="s">
        <v>2578</v>
      </c>
      <c r="F764" s="41" t="s">
        <v>2579</v>
      </c>
      <c r="G764" s="41" t="s">
        <v>2580</v>
      </c>
      <c r="H764" s="49"/>
      <c r="K764" s="29" t="e">
        <f t="shared" si="188"/>
        <v>#REF!</v>
      </c>
      <c r="L764" s="30">
        <v>1</v>
      </c>
      <c r="M764" s="19" t="e">
        <f t="shared" si="205"/>
        <v>#REF!</v>
      </c>
      <c r="N764" s="29">
        <v>23</v>
      </c>
      <c r="O764" s="19" t="e">
        <f t="shared" si="194"/>
        <v>#REF!</v>
      </c>
      <c r="P764" s="30">
        <v>61</v>
      </c>
      <c r="Q764" s="19" t="str">
        <f t="shared" si="206"/>
        <v>Pastor</v>
      </c>
      <c r="R764" s="19" t="e">
        <f t="shared" si="207"/>
        <v>#REF!</v>
      </c>
      <c r="S764" s="30">
        <v>205</v>
      </c>
      <c r="T764" s="19" t="str">
        <f t="shared" si="189"/>
        <v>Pastor roseus</v>
      </c>
      <c r="U764" s="29" t="s">
        <v>2578</v>
      </c>
      <c r="V764" s="19" t="e">
        <f t="array" aca="1" ref="V764" ca="1">_xludf.XLOOKUP(U764,#REF!,#REF!)</f>
        <v>#NAME?</v>
      </c>
      <c r="W764" s="29">
        <v>26338</v>
      </c>
      <c r="X764" s="3" t="str">
        <f t="shared" si="195"/>
        <v/>
      </c>
      <c r="Y764" s="2" t="e">
        <f t="shared" si="190"/>
        <v>#REF!</v>
      </c>
      <c r="Z764" s="2" t="e">
        <f t="shared" si="191"/>
        <v>#REF!</v>
      </c>
      <c r="AA764" s="2" t="e">
        <f t="shared" si="192"/>
        <v>#REF!</v>
      </c>
      <c r="AB764" s="20" t="str">
        <f t="shared" si="193"/>
        <v>Rosy Starling</v>
      </c>
      <c r="AC764" s="2" t="e">
        <f t="array" ref="AC764">IF(K764="3_art",IF(AB764=_xludf.XLOOKUP(W764,#REF!,#REF!),"",_xludf.XLOOKUP(W764,#REF!,#REF!)),IF(K764="2_familj",IF(AB764=_xludf.XLOOKUP(W764,#REF!,#REF!),"",_xludf.XLOOKUP(W764,#REF!,#REF!)),""))</f>
        <v>#REF!</v>
      </c>
    </row>
    <row r="765" spans="1:29" ht="13.5" customHeight="1">
      <c r="A765" s="33"/>
      <c r="B765" s="33"/>
      <c r="C765" s="33"/>
      <c r="D765" s="34" t="s">
        <v>21</v>
      </c>
      <c r="E765" s="35" t="s">
        <v>2581</v>
      </c>
      <c r="F765" s="36" t="s">
        <v>2582</v>
      </c>
      <c r="G765" s="36" t="s">
        <v>2583</v>
      </c>
      <c r="H765" s="33"/>
      <c r="K765" s="29" t="e">
        <f t="shared" si="188"/>
        <v>#REF!</v>
      </c>
      <c r="L765" s="30">
        <v>1</v>
      </c>
      <c r="M765" s="19" t="e">
        <f t="shared" si="205"/>
        <v>#REF!</v>
      </c>
      <c r="N765" s="29">
        <v>23</v>
      </c>
      <c r="O765" s="19" t="e">
        <f t="shared" si="194"/>
        <v>#REF!</v>
      </c>
      <c r="P765" s="30">
        <v>62</v>
      </c>
      <c r="Q765" s="19" t="str">
        <f t="shared" si="206"/>
        <v>Pastor</v>
      </c>
      <c r="R765" s="19" t="e">
        <f t="shared" si="207"/>
        <v>#REF!</v>
      </c>
      <c r="S765" s="30">
        <v>205</v>
      </c>
      <c r="T765" s="19" t="str">
        <f t="shared" si="189"/>
        <v>Cinclidae</v>
      </c>
      <c r="U765" s="29" t="s">
        <v>2581</v>
      </c>
      <c r="V765" s="19" t="e">
        <f t="array" aca="1" ref="V765" ca="1">_xludf.XLOOKUP(U765,#REF!,#REF!)</f>
        <v>#NAME?</v>
      </c>
      <c r="W765" s="29">
        <v>26499</v>
      </c>
      <c r="X765" s="3" t="str">
        <f t="shared" si="195"/>
        <v/>
      </c>
      <c r="Y765" s="2" t="e">
        <f t="shared" si="190"/>
        <v>#REF!</v>
      </c>
      <c r="Z765" s="20" t="e">
        <f t="shared" si="191"/>
        <v>#REF!</v>
      </c>
      <c r="AA765" s="2" t="e">
        <f t="shared" si="192"/>
        <v>#REF!</v>
      </c>
      <c r="AB765" s="20" t="str">
        <f t="shared" si="193"/>
        <v>Dippers</v>
      </c>
      <c r="AC765" s="2" t="e">
        <f t="array" ref="AC765">IF(K765="3_art",IF(AB765=_xludf.XLOOKUP(W765,#REF!,#REF!),"",_xludf.XLOOKUP(W765,#REF!,#REF!)),IF(K765="2_familj",IF(AB765=_xludf.XLOOKUP(W765,#REF!,#REF!),"",_xludf.XLOOKUP(W765,#REF!,#REF!)),""))</f>
        <v>#REF!</v>
      </c>
    </row>
    <row r="766" spans="1:29" ht="13.5" customHeight="1">
      <c r="A766" s="37"/>
      <c r="B766" s="37"/>
      <c r="C766" s="37"/>
      <c r="D766" s="48"/>
      <c r="E766" s="40" t="s">
        <v>2584</v>
      </c>
      <c r="F766" s="41" t="s">
        <v>2585</v>
      </c>
      <c r="G766" s="41" t="s">
        <v>2586</v>
      </c>
      <c r="H766" s="49"/>
      <c r="K766" s="29" t="e">
        <f t="shared" si="188"/>
        <v>#REF!</v>
      </c>
      <c r="L766" s="30">
        <v>1</v>
      </c>
      <c r="M766" s="19" t="e">
        <f t="shared" si="205"/>
        <v>#REF!</v>
      </c>
      <c r="N766" s="29">
        <v>23</v>
      </c>
      <c r="O766" s="19" t="e">
        <f t="shared" si="194"/>
        <v>#REF!</v>
      </c>
      <c r="P766" s="30">
        <v>62</v>
      </c>
      <c r="Q766" s="19" t="str">
        <f t="shared" si="206"/>
        <v>Cinclus</v>
      </c>
      <c r="R766" s="19" t="e">
        <f t="shared" si="207"/>
        <v>#REF!</v>
      </c>
      <c r="S766" s="30">
        <v>206</v>
      </c>
      <c r="T766" s="19" t="str">
        <f t="shared" si="189"/>
        <v>Cinclus cinclus</v>
      </c>
      <c r="U766" s="29" t="s">
        <v>2584</v>
      </c>
      <c r="V766" s="19" t="e">
        <f t="array" aca="1" ref="V766" ca="1">_xludf.XLOOKUP(U766,#REF!,#REF!)</f>
        <v>#NAME?</v>
      </c>
      <c r="W766" s="29">
        <v>26501</v>
      </c>
      <c r="X766" s="3" t="str">
        <f t="shared" si="195"/>
        <v/>
      </c>
      <c r="Y766" s="2" t="e">
        <f t="shared" si="190"/>
        <v>#REF!</v>
      </c>
      <c r="Z766" s="2" t="e">
        <f t="shared" si="191"/>
        <v>#REF!</v>
      </c>
      <c r="AA766" s="2" t="e">
        <f t="shared" si="192"/>
        <v>#REF!</v>
      </c>
      <c r="AB766" s="20" t="str">
        <f t="shared" si="193"/>
        <v>White-throated Dipper</v>
      </c>
      <c r="AC766" s="2" t="e">
        <f t="array" ref="AC766">IF(K766="3_art",IF(AB766=_xludf.XLOOKUP(W766,#REF!,#REF!),"",_xludf.XLOOKUP(W766,#REF!,#REF!)),IF(K766="2_familj",IF(AB766=_xludf.XLOOKUP(W766,#REF!,#REF!),"",_xludf.XLOOKUP(W766,#REF!,#REF!)),""))</f>
        <v>#REF!</v>
      </c>
    </row>
    <row r="767" spans="1:29" ht="13.5" customHeight="1">
      <c r="A767" s="37"/>
      <c r="B767" s="38" t="s">
        <v>36</v>
      </c>
      <c r="C767" s="38" t="s">
        <v>37</v>
      </c>
      <c r="D767" s="51"/>
      <c r="E767" s="44" t="s">
        <v>2587</v>
      </c>
      <c r="F767" s="45" t="s">
        <v>2588</v>
      </c>
      <c r="G767" s="92" t="s">
        <v>2589</v>
      </c>
      <c r="H767" s="60"/>
      <c r="K767" s="29" t="e">
        <f t="shared" si="188"/>
        <v>#REF!</v>
      </c>
      <c r="L767" s="30">
        <v>1</v>
      </c>
      <c r="M767" s="19" t="e">
        <f t="shared" si="205"/>
        <v>#REF!</v>
      </c>
      <c r="N767" s="29">
        <v>23</v>
      </c>
      <c r="O767" s="19" t="e">
        <f t="shared" si="194"/>
        <v>#REF!</v>
      </c>
      <c r="P767" s="30">
        <v>62</v>
      </c>
      <c r="Q767" s="19" t="str">
        <f t="shared" si="206"/>
        <v>Cinclus</v>
      </c>
      <c r="R767" s="19" t="e">
        <f t="shared" si="207"/>
        <v>#REF!</v>
      </c>
      <c r="S767" s="30">
        <v>206</v>
      </c>
      <c r="T767" s="19" t="str">
        <f t="shared" si="189"/>
        <v>Cinclus cinclus cinclus</v>
      </c>
      <c r="U767" s="29" t="s">
        <v>2590</v>
      </c>
      <c r="V767" s="19" t="e">
        <f t="array" aca="1" ref="V767" ca="1">_xludf.XLOOKUP(U767,#REF!,#REF!)</f>
        <v>#NAME?</v>
      </c>
      <c r="W767" s="29">
        <v>26504</v>
      </c>
      <c r="X767" s="3" t="str">
        <f t="shared" si="195"/>
        <v/>
      </c>
      <c r="Y767" s="2" t="e">
        <f t="shared" si="190"/>
        <v>#REF!</v>
      </c>
      <c r="Z767" s="2" t="e">
        <f t="shared" si="191"/>
        <v>#REF!</v>
      </c>
      <c r="AA767" s="2" t="e">
        <f t="shared" si="192"/>
        <v>#REF!</v>
      </c>
      <c r="AB767" s="20" t="str">
        <f t="shared" si="193"/>
        <v xml:space="preserve">   Black-bellied Dipper</v>
      </c>
      <c r="AC767" s="2" t="e">
        <f t="array" ref="AC767">IF(K767="3_art",IF(AB767=_xludf.XLOOKUP(W767,#REF!,#REF!),"",_xludf.XLOOKUP(W767,#REF!,#REF!)),IF(K767="2_familj",IF(AB767=_xludf.XLOOKUP(W767,#REF!,#REF!),"",_xludf.XLOOKUP(W767,#REF!,#REF!)),""))</f>
        <v>#REF!</v>
      </c>
    </row>
    <row r="768" spans="1:29" ht="13.5" customHeight="1">
      <c r="A768" s="33"/>
      <c r="B768" s="33"/>
      <c r="C768" s="33"/>
      <c r="D768" s="34" t="s">
        <v>21</v>
      </c>
      <c r="E768" s="35" t="s">
        <v>2591</v>
      </c>
      <c r="F768" s="36" t="s">
        <v>2592</v>
      </c>
      <c r="G768" s="36" t="s">
        <v>2593</v>
      </c>
      <c r="H768" s="33"/>
      <c r="K768" s="29" t="e">
        <f t="shared" si="188"/>
        <v>#REF!</v>
      </c>
      <c r="L768" s="30">
        <v>1</v>
      </c>
      <c r="M768" s="19" t="e">
        <f t="shared" si="205"/>
        <v>#REF!</v>
      </c>
      <c r="N768" s="29">
        <v>23</v>
      </c>
      <c r="O768" s="19" t="e">
        <f t="shared" si="194"/>
        <v>#REF!</v>
      </c>
      <c r="P768" s="30">
        <v>63</v>
      </c>
      <c r="Q768" s="19" t="str">
        <f t="shared" si="206"/>
        <v>Cinclus</v>
      </c>
      <c r="R768" s="19" t="e">
        <f t="shared" si="207"/>
        <v>#REF!</v>
      </c>
      <c r="S768" s="30">
        <v>206</v>
      </c>
      <c r="T768" s="19" t="str">
        <f t="shared" si="189"/>
        <v>Turdidae</v>
      </c>
      <c r="U768" s="29" t="s">
        <v>2591</v>
      </c>
      <c r="V768" s="19" t="e">
        <f t="array" aca="1" ref="V768" ca="1">_xludf.XLOOKUP(U768,#REF!,#REF!)</f>
        <v>#NAME?</v>
      </c>
      <c r="W768" s="29">
        <v>26531</v>
      </c>
      <c r="X768" s="3" t="str">
        <f t="shared" si="195"/>
        <v/>
      </c>
      <c r="Y768" s="2" t="e">
        <f t="shared" si="190"/>
        <v>#REF!</v>
      </c>
      <c r="Z768" s="20" t="e">
        <f t="shared" si="191"/>
        <v>#REF!</v>
      </c>
      <c r="AA768" s="2" t="e">
        <f t="shared" si="192"/>
        <v>#REF!</v>
      </c>
      <c r="AB768" s="20" t="str">
        <f t="shared" si="193"/>
        <v>Thrushes and Allies</v>
      </c>
      <c r="AC768" s="2" t="e">
        <f t="array" ref="AC768">IF(K768="3_art",IF(AB768=_xludf.XLOOKUP(W768,#REF!,#REF!),"",_xludf.XLOOKUP(W768,#REF!,#REF!)),IF(K768="2_familj",IF(AB768=_xludf.XLOOKUP(W768,#REF!,#REF!),"",_xludf.XLOOKUP(W768,#REF!,#REF!)),""))</f>
        <v>#REF!</v>
      </c>
    </row>
    <row r="769" spans="1:29" ht="13.5" customHeight="1">
      <c r="A769" s="38" t="s">
        <v>84</v>
      </c>
      <c r="B769" s="38" t="s">
        <v>36</v>
      </c>
      <c r="C769" s="38" t="s">
        <v>31</v>
      </c>
      <c r="D769" s="66" t="s">
        <v>271</v>
      </c>
      <c r="E769" s="40" t="s">
        <v>2594</v>
      </c>
      <c r="F769" s="41" t="s">
        <v>2595</v>
      </c>
      <c r="G769" s="41" t="s">
        <v>2596</v>
      </c>
      <c r="H769" s="41" t="s">
        <v>343</v>
      </c>
      <c r="K769" s="29" t="e">
        <f t="shared" si="188"/>
        <v>#REF!</v>
      </c>
      <c r="L769" s="30">
        <v>1</v>
      </c>
      <c r="M769" s="19" t="e">
        <f t="shared" si="205"/>
        <v>#REF!</v>
      </c>
      <c r="N769" s="29">
        <v>23</v>
      </c>
      <c r="O769" s="19" t="e">
        <f t="shared" si="194"/>
        <v>#REF!</v>
      </c>
      <c r="P769" s="30">
        <v>63</v>
      </c>
      <c r="Q769" s="19" t="str">
        <f t="shared" si="206"/>
        <v>Zoothera</v>
      </c>
      <c r="R769" s="19" t="e">
        <f t="shared" si="207"/>
        <v>#REF!</v>
      </c>
      <c r="S769" s="30">
        <v>207</v>
      </c>
      <c r="T769" s="19" t="str">
        <f t="shared" si="189"/>
        <v>Zoothera aurea</v>
      </c>
      <c r="U769" s="29" t="s">
        <v>2594</v>
      </c>
      <c r="V769" s="19" t="e">
        <f t="array" aca="1" ref="V769" ca="1">_xludf.XLOOKUP(U769,#REF!,#REF!)</f>
        <v>#NAME?</v>
      </c>
      <c r="W769" s="29">
        <v>26611</v>
      </c>
      <c r="X769" s="3" t="str">
        <f t="shared" si="195"/>
        <v/>
      </c>
      <c r="Y769" s="2" t="e">
        <f t="shared" si="190"/>
        <v>#REF!</v>
      </c>
      <c r="Z769" s="2" t="e">
        <f t="shared" si="191"/>
        <v>#REF!</v>
      </c>
      <c r="AA769" s="2" t="e">
        <f t="shared" si="192"/>
        <v>#REF!</v>
      </c>
      <c r="AB769" s="20" t="str">
        <f t="shared" si="193"/>
        <v>White’s Thrush</v>
      </c>
      <c r="AC769" s="2" t="e">
        <f t="array" ref="AC769">IF(K769="3_art",IF(AB769=_xludf.XLOOKUP(W769,#REF!,#REF!),"",_xludf.XLOOKUP(W769,#REF!,#REF!)),IF(K769="2_familj",IF(AB769=_xludf.XLOOKUP(W769,#REF!,#REF!),"",_xludf.XLOOKUP(W769,#REF!,#REF!)),""))</f>
        <v>#REF!</v>
      </c>
    </row>
    <row r="770" spans="1:29" ht="13.5" customHeight="1">
      <c r="A770" s="38" t="s">
        <v>84</v>
      </c>
      <c r="B770" s="38" t="s">
        <v>36</v>
      </c>
      <c r="C770" s="38" t="s">
        <v>31</v>
      </c>
      <c r="D770" s="66" t="s">
        <v>446</v>
      </c>
      <c r="E770" s="68" t="s">
        <v>2597</v>
      </c>
      <c r="F770" s="41" t="s">
        <v>2598</v>
      </c>
      <c r="G770" s="41" t="s">
        <v>2599</v>
      </c>
      <c r="H770" s="41" t="s">
        <v>343</v>
      </c>
      <c r="K770" s="29" t="e">
        <f t="shared" si="188"/>
        <v>#REF!</v>
      </c>
      <c r="L770" s="30">
        <v>1</v>
      </c>
      <c r="M770" s="19" t="e">
        <f>IF(K770="1_ordning",M771+1,M771)</f>
        <v>#REF!</v>
      </c>
      <c r="N770" s="29">
        <v>23</v>
      </c>
      <c r="O770" s="19" t="e">
        <f t="shared" si="194"/>
        <v>#REF!</v>
      </c>
      <c r="P770" s="30">
        <v>63</v>
      </c>
      <c r="Q770" s="19" t="str">
        <f>IF(LEN(E770)-LEN(SUBSTITUTE(E770," ",""))=1,LEFT(E770,FIND(" ",E770)-1),Q771)</f>
        <v>Catharus</v>
      </c>
      <c r="R770" s="19" t="e">
        <f>IF(Q770&lt;&gt;Q771,R771+1,R771)</f>
        <v>#REF!</v>
      </c>
      <c r="S770" s="30">
        <v>208</v>
      </c>
      <c r="T770" s="19" t="str">
        <f t="shared" si="189"/>
        <v>Catharus ustulatus</v>
      </c>
      <c r="U770" s="29" t="s">
        <v>2597</v>
      </c>
      <c r="V770" s="19" t="e">
        <f t="array" aca="1" ref="V770" ca="1">_xludf.XLOOKUP(U770,#REF!,#REF!)</f>
        <v>#NAME?</v>
      </c>
      <c r="W770" s="29">
        <v>26697</v>
      </c>
      <c r="X770" s="3" t="str">
        <f t="shared" si="195"/>
        <v/>
      </c>
      <c r="Y770" s="2" t="e">
        <f t="shared" si="190"/>
        <v>#REF!</v>
      </c>
      <c r="Z770" s="2" t="e">
        <f t="shared" si="191"/>
        <v>#REF!</v>
      </c>
      <c r="AA770" s="2" t="e">
        <f t="shared" si="192"/>
        <v>#REF!</v>
      </c>
      <c r="AB770" s="20" t="str">
        <f t="shared" si="193"/>
        <v>Swainson’s Thrush</v>
      </c>
      <c r="AC770" s="2" t="e">
        <f t="array" ref="AC770">IF(K770="3_art",IF(AB770=_xludf.XLOOKUP(W770,#REF!,#REF!),"",_xludf.XLOOKUP(W770,#REF!,#REF!)),IF(K770="2_familj",IF(AB770=_xludf.XLOOKUP(W770,#REF!,#REF!),"",_xludf.XLOOKUP(W770,#REF!,#REF!)),""))</f>
        <v>#REF!</v>
      </c>
    </row>
    <row r="771" spans="1:29" ht="13.5" customHeight="1">
      <c r="A771" s="38" t="s">
        <v>84</v>
      </c>
      <c r="B771" s="38" t="s">
        <v>36</v>
      </c>
      <c r="C771" s="38" t="s">
        <v>31</v>
      </c>
      <c r="D771" s="66" t="s">
        <v>377</v>
      </c>
      <c r="E771" s="68" t="s">
        <v>2600</v>
      </c>
      <c r="F771" s="41" t="s">
        <v>2601</v>
      </c>
      <c r="G771" s="41" t="s">
        <v>2602</v>
      </c>
      <c r="H771" s="41" t="s">
        <v>343</v>
      </c>
      <c r="K771" s="29" t="e">
        <f t="shared" si="188"/>
        <v>#REF!</v>
      </c>
      <c r="L771" s="30">
        <v>1</v>
      </c>
      <c r="M771" s="19" t="e">
        <f t="shared" ref="M771:M772" si="208">IF(K771="1_ordning",M769+1,M769)</f>
        <v>#REF!</v>
      </c>
      <c r="N771" s="29">
        <v>23</v>
      </c>
      <c r="O771" s="19" t="e">
        <f t="shared" si="194"/>
        <v>#REF!</v>
      </c>
      <c r="P771" s="30">
        <v>63</v>
      </c>
      <c r="Q771" s="19" t="str">
        <f t="shared" ref="Q771:Q772" si="209">IF(LEN(E771)-LEN(SUBSTITUTE(E771," ",""))=1,LEFT(E771,FIND(" ",E771)-1),Q769)</f>
        <v>Catharus</v>
      </c>
      <c r="R771" s="19" t="e">
        <f t="shared" ref="R771:R772" si="210">IF(Q771&lt;&gt;Q769,R769+1,R769)</f>
        <v>#REF!</v>
      </c>
      <c r="S771" s="30">
        <v>208</v>
      </c>
      <c r="T771" s="19" t="str">
        <f t="shared" si="189"/>
        <v>Catharus fuscescens</v>
      </c>
      <c r="U771" s="29" t="s">
        <v>2600</v>
      </c>
      <c r="V771" s="19" t="e">
        <f t="array" aca="1" ref="V771" ca="1">_xludf.XLOOKUP(U771,#REF!,#REF!)</f>
        <v>#NAME?</v>
      </c>
      <c r="W771" s="29">
        <v>26704</v>
      </c>
      <c r="X771" s="3" t="str">
        <f t="shared" si="195"/>
        <v/>
      </c>
      <c r="Y771" s="2" t="e">
        <f t="shared" si="190"/>
        <v>#REF!</v>
      </c>
      <c r="Z771" s="2" t="e">
        <f t="shared" si="191"/>
        <v>#REF!</v>
      </c>
      <c r="AA771" s="2" t="e">
        <f t="shared" si="192"/>
        <v>#REF!</v>
      </c>
      <c r="AB771" s="20" t="str">
        <f t="shared" si="193"/>
        <v>Veery</v>
      </c>
      <c r="AC771" s="2" t="e">
        <f t="array" ref="AC771">IF(K771="3_art",IF(AB771=_xludf.XLOOKUP(W771,#REF!,#REF!),"",_xludf.XLOOKUP(W771,#REF!,#REF!)),IF(K771="2_familj",IF(AB771=_xludf.XLOOKUP(W771,#REF!,#REF!),"",_xludf.XLOOKUP(W771,#REF!,#REF!)),""))</f>
        <v>#REF!</v>
      </c>
    </row>
    <row r="772" spans="1:29" ht="13.5" customHeight="1">
      <c r="A772" s="38" t="s">
        <v>84</v>
      </c>
      <c r="B772" s="38" t="s">
        <v>36</v>
      </c>
      <c r="C772" s="38" t="s">
        <v>31</v>
      </c>
      <c r="D772" s="66" t="s">
        <v>377</v>
      </c>
      <c r="E772" s="68" t="s">
        <v>2603</v>
      </c>
      <c r="F772" s="41" t="s">
        <v>2604</v>
      </c>
      <c r="G772" s="41" t="s">
        <v>2605</v>
      </c>
      <c r="H772" s="41" t="s">
        <v>343</v>
      </c>
      <c r="K772" s="29" t="e">
        <f t="shared" si="188"/>
        <v>#REF!</v>
      </c>
      <c r="L772" s="30">
        <v>1</v>
      </c>
      <c r="M772" s="19" t="e">
        <f t="shared" si="208"/>
        <v>#REF!</v>
      </c>
      <c r="N772" s="29">
        <v>23</v>
      </c>
      <c r="O772" s="19" t="e">
        <f t="shared" si="194"/>
        <v>#REF!</v>
      </c>
      <c r="P772" s="30">
        <v>63</v>
      </c>
      <c r="Q772" s="19" t="str">
        <f t="shared" si="209"/>
        <v>Catharus</v>
      </c>
      <c r="R772" s="19" t="e">
        <f t="shared" si="210"/>
        <v>#REF!</v>
      </c>
      <c r="S772" s="30">
        <v>208</v>
      </c>
      <c r="T772" s="19" t="str">
        <f t="shared" si="189"/>
        <v>Catharus guttatus</v>
      </c>
      <c r="U772" s="29" t="s">
        <v>2603</v>
      </c>
      <c r="V772" s="19" t="e">
        <f t="array" aca="1" ref="V772" ca="1">_xludf.XLOOKUP(U772,#REF!,#REF!)</f>
        <v>#NAME?</v>
      </c>
      <c r="W772" s="29">
        <v>26731</v>
      </c>
      <c r="X772" s="3" t="str">
        <f t="shared" si="195"/>
        <v/>
      </c>
      <c r="Y772" s="2" t="e">
        <f t="shared" si="190"/>
        <v>#REF!</v>
      </c>
      <c r="Z772" s="2" t="e">
        <f t="shared" si="191"/>
        <v>#REF!</v>
      </c>
      <c r="AA772" s="2" t="e">
        <f t="shared" si="192"/>
        <v>#REF!</v>
      </c>
      <c r="AB772" s="20" t="str">
        <f t="shared" si="193"/>
        <v>Hermit Thrush</v>
      </c>
      <c r="AC772" s="2" t="e">
        <f t="array" ref="AC772">IF(K772="3_art",IF(AB772=_xludf.XLOOKUP(W772,#REF!,#REF!),"",_xludf.XLOOKUP(W772,#REF!,#REF!)),IF(K772="2_familj",IF(AB772=_xludf.XLOOKUP(W772,#REF!,#REF!),"",_xludf.XLOOKUP(W772,#REF!,#REF!)),""))</f>
        <v>#REF!</v>
      </c>
    </row>
    <row r="773" spans="1:29" ht="13.5" customHeight="1">
      <c r="A773" s="38" t="s">
        <v>84</v>
      </c>
      <c r="B773" s="38" t="s">
        <v>36</v>
      </c>
      <c r="C773" s="38" t="s">
        <v>31</v>
      </c>
      <c r="D773" s="66" t="s">
        <v>377</v>
      </c>
      <c r="E773" s="68" t="s">
        <v>2606</v>
      </c>
      <c r="F773" s="41" t="s">
        <v>2607</v>
      </c>
      <c r="G773" s="41" t="s">
        <v>2608</v>
      </c>
      <c r="H773" s="41" t="s">
        <v>343</v>
      </c>
      <c r="K773" s="29" t="e">
        <f t="shared" si="188"/>
        <v>#REF!</v>
      </c>
      <c r="L773" s="30">
        <v>1</v>
      </c>
      <c r="M773" s="19" t="e">
        <f t="shared" ref="M773:M781" si="211">IF(K773="1_ordning",M772+1,M772)</f>
        <v>#REF!</v>
      </c>
      <c r="N773" s="29">
        <v>23</v>
      </c>
      <c r="O773" s="19" t="e">
        <f t="shared" si="194"/>
        <v>#REF!</v>
      </c>
      <c r="P773" s="30">
        <v>63</v>
      </c>
      <c r="Q773" s="19" t="str">
        <f t="shared" ref="Q773:Q781" si="212">IF(LEN(E773)-LEN(SUBSTITUTE(E773," ",""))=1,LEFT(E773,FIND(" ",E773)-1),Q772)</f>
        <v>Geokichla</v>
      </c>
      <c r="R773" s="19" t="e">
        <f t="shared" ref="R773:R781" si="213">IF(Q773&lt;&gt;Q772,R772+1,R772)</f>
        <v>#REF!</v>
      </c>
      <c r="S773" s="30">
        <v>209</v>
      </c>
      <c r="T773" s="19" t="str">
        <f t="shared" si="189"/>
        <v>Geokichla sibirica</v>
      </c>
      <c r="U773" s="29" t="s">
        <v>2606</v>
      </c>
      <c r="V773" s="19" t="e">
        <f t="array" aca="1" ref="V773" ca="1">_xludf.XLOOKUP(U773,#REF!,#REF!)</f>
        <v>#NAME?</v>
      </c>
      <c r="W773" s="29">
        <v>26741</v>
      </c>
      <c r="X773" s="3" t="str">
        <f t="shared" si="195"/>
        <v/>
      </c>
      <c r="Y773" s="2" t="e">
        <f t="shared" si="190"/>
        <v>#REF!</v>
      </c>
      <c r="Z773" s="2" t="e">
        <f t="shared" si="191"/>
        <v>#REF!</v>
      </c>
      <c r="AA773" s="2" t="e">
        <f t="shared" si="192"/>
        <v>#REF!</v>
      </c>
      <c r="AB773" s="20" t="str">
        <f t="shared" si="193"/>
        <v>Siberian Thrush</v>
      </c>
      <c r="AC773" s="2" t="e">
        <f t="array" ref="AC773">IF(K773="3_art",IF(AB773=_xludf.XLOOKUP(W773,#REF!,#REF!),"",_xludf.XLOOKUP(W773,#REF!,#REF!)),IF(K773="2_familj",IF(AB773=_xludf.XLOOKUP(W773,#REF!,#REF!),"",_xludf.XLOOKUP(W773,#REF!,#REF!)),""))</f>
        <v>#REF!</v>
      </c>
    </row>
    <row r="774" spans="1:29" ht="13.5" customHeight="1">
      <c r="A774" s="37"/>
      <c r="B774" s="37"/>
      <c r="C774" s="37"/>
      <c r="D774" s="48"/>
      <c r="E774" s="68" t="s">
        <v>2609</v>
      </c>
      <c r="F774" s="41" t="s">
        <v>2610</v>
      </c>
      <c r="G774" s="41" t="s">
        <v>2611</v>
      </c>
      <c r="H774" s="49"/>
      <c r="K774" s="29" t="e">
        <f t="shared" si="188"/>
        <v>#REF!</v>
      </c>
      <c r="L774" s="30">
        <v>1</v>
      </c>
      <c r="M774" s="19" t="e">
        <f t="shared" si="211"/>
        <v>#REF!</v>
      </c>
      <c r="N774" s="29">
        <v>23</v>
      </c>
      <c r="O774" s="19" t="e">
        <f t="shared" si="194"/>
        <v>#REF!</v>
      </c>
      <c r="P774" s="30">
        <v>63</v>
      </c>
      <c r="Q774" s="19" t="str">
        <f t="shared" si="212"/>
        <v>Turdus</v>
      </c>
      <c r="R774" s="19" t="e">
        <f t="shared" si="213"/>
        <v>#REF!</v>
      </c>
      <c r="S774" s="30">
        <v>210</v>
      </c>
      <c r="T774" s="19" t="str">
        <f t="shared" si="189"/>
        <v>Turdus viscivorus</v>
      </c>
      <c r="U774" s="29" t="s">
        <v>2609</v>
      </c>
      <c r="V774" s="19" t="e">
        <f t="array" aca="1" ref="V774" ca="1">_xludf.XLOOKUP(U774,#REF!,#REF!)</f>
        <v>#NAME?</v>
      </c>
      <c r="W774" s="29">
        <v>26808</v>
      </c>
      <c r="X774" s="3" t="str">
        <f t="shared" si="195"/>
        <v/>
      </c>
      <c r="Y774" s="2" t="e">
        <f t="shared" si="190"/>
        <v>#REF!</v>
      </c>
      <c r="Z774" s="2" t="e">
        <f t="shared" si="191"/>
        <v>#REF!</v>
      </c>
      <c r="AA774" s="2" t="e">
        <f t="shared" si="192"/>
        <v>#REF!</v>
      </c>
      <c r="AB774" s="20" t="str">
        <f t="shared" si="193"/>
        <v>Mistle Thrush</v>
      </c>
      <c r="AC774" s="2" t="e">
        <f t="array" ref="AC774">IF(K774="3_art",IF(AB774=_xludf.XLOOKUP(W774,#REF!,#REF!),"",_xludf.XLOOKUP(W774,#REF!,#REF!)),IF(K774="2_familj",IF(AB774=_xludf.XLOOKUP(W774,#REF!,#REF!),"",_xludf.XLOOKUP(W774,#REF!,#REF!)),""))</f>
        <v>#REF!</v>
      </c>
    </row>
    <row r="775" spans="1:29" ht="13.5" customHeight="1">
      <c r="A775" s="37"/>
      <c r="B775" s="38" t="s">
        <v>36</v>
      </c>
      <c r="C775" s="38" t="s">
        <v>37</v>
      </c>
      <c r="D775" s="51"/>
      <c r="E775" s="65" t="s">
        <v>2612</v>
      </c>
      <c r="F775" s="45" t="s">
        <v>2613</v>
      </c>
      <c r="G775" s="45" t="s">
        <v>2614</v>
      </c>
      <c r="H775" s="60"/>
      <c r="K775" s="29" t="e">
        <f t="shared" si="188"/>
        <v>#REF!</v>
      </c>
      <c r="L775" s="30">
        <v>1</v>
      </c>
      <c r="M775" s="19" t="e">
        <f t="shared" si="211"/>
        <v>#REF!</v>
      </c>
      <c r="N775" s="29">
        <v>23</v>
      </c>
      <c r="O775" s="19" t="e">
        <f t="shared" si="194"/>
        <v>#REF!</v>
      </c>
      <c r="P775" s="30">
        <v>63</v>
      </c>
      <c r="Q775" s="19" t="str">
        <f t="shared" si="212"/>
        <v>Turdus</v>
      </c>
      <c r="R775" s="19" t="e">
        <f t="shared" si="213"/>
        <v>#REF!</v>
      </c>
      <c r="S775" s="30">
        <v>210</v>
      </c>
      <c r="T775" s="19" t="str">
        <f t="shared" si="189"/>
        <v>Turdus viscivorus viscivorus</v>
      </c>
      <c r="U775" s="29" t="s">
        <v>2615</v>
      </c>
      <c r="V775" s="19" t="e">
        <f t="array" aca="1" ref="V775" ca="1">_xludf.XLOOKUP(U775,#REF!,#REF!)</f>
        <v>#NAME?</v>
      </c>
      <c r="W775" s="29">
        <v>26810</v>
      </c>
      <c r="X775" s="3" t="str">
        <f t="shared" si="195"/>
        <v/>
      </c>
      <c r="Y775" s="2" t="e">
        <f t="shared" si="190"/>
        <v>#REF!</v>
      </c>
      <c r="Z775" s="2" t="e">
        <f t="shared" si="191"/>
        <v>#REF!</v>
      </c>
      <c r="AA775" s="2" t="e">
        <f t="shared" si="192"/>
        <v>#REF!</v>
      </c>
      <c r="AB775" s="20" t="str">
        <f t="shared" si="193"/>
        <v xml:space="preserve">   European Mistle Thrush</v>
      </c>
      <c r="AC775" s="2" t="e">
        <f t="array" ref="AC775">IF(K775="3_art",IF(AB775=_xludf.XLOOKUP(W775,#REF!,#REF!),"",_xludf.XLOOKUP(W775,#REF!,#REF!)),IF(K775="2_familj",IF(AB775=_xludf.XLOOKUP(W775,#REF!,#REF!),"",_xludf.XLOOKUP(W775,#REF!,#REF!)),""))</f>
        <v>#REF!</v>
      </c>
    </row>
    <row r="776" spans="1:29" ht="13.5" customHeight="1">
      <c r="A776" s="37"/>
      <c r="B776" s="37"/>
      <c r="C776" s="37"/>
      <c r="D776" s="48"/>
      <c r="E776" s="68" t="s">
        <v>2616</v>
      </c>
      <c r="F776" s="41" t="s">
        <v>2617</v>
      </c>
      <c r="G776" s="41" t="s">
        <v>2618</v>
      </c>
      <c r="H776" s="49"/>
      <c r="K776" s="29" t="e">
        <f t="shared" si="188"/>
        <v>#REF!</v>
      </c>
      <c r="L776" s="30">
        <v>1</v>
      </c>
      <c r="M776" s="19" t="e">
        <f t="shared" si="211"/>
        <v>#REF!</v>
      </c>
      <c r="N776" s="29">
        <v>23</v>
      </c>
      <c r="O776" s="19" t="e">
        <f t="shared" si="194"/>
        <v>#REF!</v>
      </c>
      <c r="P776" s="30">
        <v>63</v>
      </c>
      <c r="Q776" s="19" t="str">
        <f t="shared" si="212"/>
        <v>Turdus</v>
      </c>
      <c r="R776" s="19" t="e">
        <f t="shared" si="213"/>
        <v>#REF!</v>
      </c>
      <c r="S776" s="30">
        <v>210</v>
      </c>
      <c r="T776" s="19" t="str">
        <f t="shared" si="189"/>
        <v>Turdus philomelos</v>
      </c>
      <c r="U776" s="29" t="s">
        <v>2616</v>
      </c>
      <c r="V776" s="19" t="e">
        <f t="array" aca="1" ref="V776" ca="1">_xludf.XLOOKUP(U776,#REF!,#REF!)</f>
        <v>#NAME?</v>
      </c>
      <c r="W776" s="29">
        <v>26812</v>
      </c>
      <c r="X776" s="3" t="str">
        <f t="shared" si="195"/>
        <v/>
      </c>
      <c r="Y776" s="2" t="e">
        <f t="shared" si="190"/>
        <v>#REF!</v>
      </c>
      <c r="Z776" s="2" t="e">
        <f t="shared" si="191"/>
        <v>#REF!</v>
      </c>
      <c r="AA776" s="2" t="e">
        <f t="shared" si="192"/>
        <v>#REF!</v>
      </c>
      <c r="AB776" s="20" t="str">
        <f t="shared" si="193"/>
        <v>Song Thrush</v>
      </c>
      <c r="AC776" s="2" t="e">
        <f t="array" ref="AC776">IF(K776="3_art",IF(AB776=_xludf.XLOOKUP(W776,#REF!,#REF!),"",_xludf.XLOOKUP(W776,#REF!,#REF!)),IF(K776="2_familj",IF(AB776=_xludf.XLOOKUP(W776,#REF!,#REF!),"",_xludf.XLOOKUP(W776,#REF!,#REF!)),""))</f>
        <v>#REF!</v>
      </c>
    </row>
    <row r="777" spans="1:29" ht="13.5" customHeight="1">
      <c r="A777" s="37"/>
      <c r="B777" s="38" t="s">
        <v>36</v>
      </c>
      <c r="C777" s="38" t="s">
        <v>37</v>
      </c>
      <c r="D777" s="51"/>
      <c r="E777" s="65" t="s">
        <v>2619</v>
      </c>
      <c r="F777" s="45" t="s">
        <v>2620</v>
      </c>
      <c r="G777" s="45" t="s">
        <v>2621</v>
      </c>
      <c r="H777" s="60"/>
      <c r="K777" s="29" t="e">
        <f t="shared" si="188"/>
        <v>#REF!</v>
      </c>
      <c r="L777" s="30">
        <v>1</v>
      </c>
      <c r="M777" s="19" t="e">
        <f t="shared" si="211"/>
        <v>#REF!</v>
      </c>
      <c r="N777" s="29">
        <v>23</v>
      </c>
      <c r="O777" s="19" t="e">
        <f t="shared" si="194"/>
        <v>#REF!</v>
      </c>
      <c r="P777" s="30">
        <v>63</v>
      </c>
      <c r="Q777" s="19" t="str">
        <f t="shared" si="212"/>
        <v>Turdus</v>
      </c>
      <c r="R777" s="19" t="e">
        <f t="shared" si="213"/>
        <v>#REF!</v>
      </c>
      <c r="S777" s="30">
        <v>210</v>
      </c>
      <c r="T777" s="19" t="str">
        <f t="shared" si="189"/>
        <v>Turdus philomelos philomelos</v>
      </c>
      <c r="U777" s="29" t="s">
        <v>2622</v>
      </c>
      <c r="V777" s="19" t="e">
        <f t="array" aca="1" ref="V777" ca="1">_xludf.XLOOKUP(U777,#REF!,#REF!)</f>
        <v>#NAME?</v>
      </c>
      <c r="W777" s="29">
        <v>26815</v>
      </c>
      <c r="X777" s="3" t="str">
        <f t="shared" si="195"/>
        <v/>
      </c>
      <c r="Y777" s="2" t="e">
        <f t="shared" si="190"/>
        <v>#REF!</v>
      </c>
      <c r="Z777" s="2" t="e">
        <f t="shared" si="191"/>
        <v>#REF!</v>
      </c>
      <c r="AA777" s="2" t="e">
        <f t="shared" si="192"/>
        <v>#REF!</v>
      </c>
      <c r="AB777" s="20" t="str">
        <f t="shared" si="193"/>
        <v xml:space="preserve">   Continental Song Thrush</v>
      </c>
      <c r="AC777" s="2" t="e">
        <f t="array" ref="AC777">IF(K777="3_art",IF(AB777=_xludf.XLOOKUP(W777,#REF!,#REF!),"",_xludf.XLOOKUP(W777,#REF!,#REF!)),IF(K777="2_familj",IF(AB777=_xludf.XLOOKUP(W777,#REF!,#REF!),"",_xludf.XLOOKUP(W777,#REF!,#REF!)),""))</f>
        <v>#REF!</v>
      </c>
    </row>
    <row r="778" spans="1:29" ht="13.5" customHeight="1">
      <c r="A778" s="37"/>
      <c r="B778" s="37"/>
      <c r="C778" s="37"/>
      <c r="D778" s="48"/>
      <c r="E778" s="68" t="s">
        <v>2623</v>
      </c>
      <c r="F778" s="41" t="s">
        <v>2624</v>
      </c>
      <c r="G778" s="41" t="s">
        <v>2625</v>
      </c>
      <c r="H778" s="49"/>
      <c r="K778" s="29" t="e">
        <f t="shared" si="188"/>
        <v>#REF!</v>
      </c>
      <c r="L778" s="30">
        <v>1</v>
      </c>
      <c r="M778" s="19" t="e">
        <f t="shared" si="211"/>
        <v>#REF!</v>
      </c>
      <c r="N778" s="29">
        <v>23</v>
      </c>
      <c r="O778" s="19" t="e">
        <f t="shared" si="194"/>
        <v>#REF!</v>
      </c>
      <c r="P778" s="30">
        <v>63</v>
      </c>
      <c r="Q778" s="19" t="str">
        <f t="shared" si="212"/>
        <v>Turdus</v>
      </c>
      <c r="R778" s="19" t="e">
        <f t="shared" si="213"/>
        <v>#REF!</v>
      </c>
      <c r="S778" s="30">
        <v>210</v>
      </c>
      <c r="T778" s="19" t="str">
        <f t="shared" si="189"/>
        <v>Turdus iliacus</v>
      </c>
      <c r="U778" s="29" t="s">
        <v>2623</v>
      </c>
      <c r="V778" s="19" t="e">
        <f t="array" aca="1" ref="V778" ca="1">_xludf.XLOOKUP(U778,#REF!,#REF!)</f>
        <v>#NAME?</v>
      </c>
      <c r="W778" s="29">
        <v>26866</v>
      </c>
      <c r="X778" s="3" t="str">
        <f t="shared" si="195"/>
        <v/>
      </c>
      <c r="Y778" s="2" t="e">
        <f t="shared" si="190"/>
        <v>#REF!</v>
      </c>
      <c r="Z778" s="2" t="e">
        <f t="shared" si="191"/>
        <v>#REF!</v>
      </c>
      <c r="AA778" s="2" t="e">
        <f t="shared" si="192"/>
        <v>#REF!</v>
      </c>
      <c r="AB778" s="20" t="str">
        <f t="shared" si="193"/>
        <v>Redwing</v>
      </c>
      <c r="AC778" s="2" t="e">
        <f t="array" ref="AC778">IF(K778="3_art",IF(AB778=_xludf.XLOOKUP(W778,#REF!,#REF!),"",_xludf.XLOOKUP(W778,#REF!,#REF!)),IF(K778="2_familj",IF(AB778=_xludf.XLOOKUP(W778,#REF!,#REF!),"",_xludf.XLOOKUP(W778,#REF!,#REF!)),""))</f>
        <v>#REF!</v>
      </c>
    </row>
    <row r="779" spans="1:29" ht="13.5" customHeight="1">
      <c r="A779" s="37"/>
      <c r="B779" s="38" t="s">
        <v>36</v>
      </c>
      <c r="C779" s="38" t="s">
        <v>37</v>
      </c>
      <c r="D779" s="51"/>
      <c r="E779" s="65" t="s">
        <v>2626</v>
      </c>
      <c r="F779" s="45" t="s">
        <v>2627</v>
      </c>
      <c r="G779" s="45" t="s">
        <v>2628</v>
      </c>
      <c r="H779" s="60"/>
      <c r="K779" s="29" t="e">
        <f t="shared" si="188"/>
        <v>#REF!</v>
      </c>
      <c r="L779" s="30">
        <v>1</v>
      </c>
      <c r="M779" s="19" t="e">
        <f t="shared" si="211"/>
        <v>#REF!</v>
      </c>
      <c r="N779" s="29">
        <v>23</v>
      </c>
      <c r="O779" s="19" t="e">
        <f t="shared" si="194"/>
        <v>#REF!</v>
      </c>
      <c r="P779" s="30">
        <v>63</v>
      </c>
      <c r="Q779" s="19" t="str">
        <f t="shared" si="212"/>
        <v>Turdus</v>
      </c>
      <c r="R779" s="19" t="e">
        <f t="shared" si="213"/>
        <v>#REF!</v>
      </c>
      <c r="S779" s="30">
        <v>210</v>
      </c>
      <c r="T779" s="19" t="str">
        <f t="shared" si="189"/>
        <v>Turdus iliacus iliacus</v>
      </c>
      <c r="U779" s="29" t="s">
        <v>2629</v>
      </c>
      <c r="V779" s="19" t="e">
        <f t="array" aca="1" ref="V779" ca="1">_xludf.XLOOKUP(U779,#REF!,#REF!)</f>
        <v>#NAME?</v>
      </c>
      <c r="W779" s="29">
        <v>26868</v>
      </c>
      <c r="X779" s="3" t="str">
        <f t="shared" si="195"/>
        <v/>
      </c>
      <c r="Y779" s="2" t="e">
        <f t="shared" si="190"/>
        <v>#REF!</v>
      </c>
      <c r="Z779" s="2" t="e">
        <f t="shared" si="191"/>
        <v>#REF!</v>
      </c>
      <c r="AA779" s="2" t="e">
        <f t="shared" si="192"/>
        <v>#REF!</v>
      </c>
      <c r="AB779" s="20" t="str">
        <f t="shared" si="193"/>
        <v xml:space="preserve">   Eurasian Redwing</v>
      </c>
      <c r="AC779" s="2" t="e">
        <f t="array" ref="AC779">IF(K779="3_art",IF(AB779=_xludf.XLOOKUP(W779,#REF!,#REF!),"",_xludf.XLOOKUP(W779,#REF!,#REF!)),IF(K779="2_familj",IF(AB779=_xludf.XLOOKUP(W779,#REF!,#REF!),"",_xludf.XLOOKUP(W779,#REF!,#REF!)),""))</f>
        <v>#REF!</v>
      </c>
    </row>
    <row r="780" spans="1:29" ht="13.5" customHeight="1">
      <c r="A780" s="37"/>
      <c r="B780" s="37"/>
      <c r="C780" s="37"/>
      <c r="D780" s="48"/>
      <c r="E780" s="68" t="s">
        <v>2630</v>
      </c>
      <c r="F780" s="41" t="s">
        <v>2631</v>
      </c>
      <c r="G780" s="41" t="s">
        <v>2632</v>
      </c>
      <c r="H780" s="49"/>
      <c r="K780" s="29" t="e">
        <f t="shared" si="188"/>
        <v>#REF!</v>
      </c>
      <c r="L780" s="30">
        <v>1</v>
      </c>
      <c r="M780" s="19" t="e">
        <f t="shared" si="211"/>
        <v>#REF!</v>
      </c>
      <c r="N780" s="29">
        <v>23</v>
      </c>
      <c r="O780" s="19" t="e">
        <f t="shared" si="194"/>
        <v>#REF!</v>
      </c>
      <c r="P780" s="30">
        <v>63</v>
      </c>
      <c r="Q780" s="19" t="str">
        <f t="shared" si="212"/>
        <v>Turdus</v>
      </c>
      <c r="R780" s="19" t="e">
        <f t="shared" si="213"/>
        <v>#REF!</v>
      </c>
      <c r="S780" s="30">
        <v>210</v>
      </c>
      <c r="T780" s="19" t="str">
        <f t="shared" si="189"/>
        <v>Turdus merula</v>
      </c>
      <c r="U780" s="29" t="s">
        <v>2630</v>
      </c>
      <c r="V780" s="19" t="e">
        <f t="array" aca="1" ref="V780" ca="1">_xludf.XLOOKUP(U780,#REF!,#REF!)</f>
        <v>#NAME?</v>
      </c>
      <c r="W780" s="29">
        <v>26869</v>
      </c>
      <c r="X780" s="3" t="str">
        <f t="shared" si="195"/>
        <v/>
      </c>
      <c r="Y780" s="2" t="e">
        <f t="shared" si="190"/>
        <v>#REF!</v>
      </c>
      <c r="Z780" s="2" t="e">
        <f t="shared" si="191"/>
        <v>#REF!</v>
      </c>
      <c r="AA780" s="2" t="e">
        <f t="shared" si="192"/>
        <v>#REF!</v>
      </c>
      <c r="AB780" s="20" t="str">
        <f t="shared" si="193"/>
        <v>Common Blackbird</v>
      </c>
      <c r="AC780" s="2" t="e">
        <f t="array" ref="AC780">IF(K780="3_art",IF(AB780=_xludf.XLOOKUP(W780,#REF!,#REF!),"",_xludf.XLOOKUP(W780,#REF!,#REF!)),IF(K780="2_familj",IF(AB780=_xludf.XLOOKUP(W780,#REF!,#REF!),"",_xludf.XLOOKUP(W780,#REF!,#REF!)),""))</f>
        <v>#REF!</v>
      </c>
    </row>
    <row r="781" spans="1:29" ht="13.5" customHeight="1">
      <c r="A781" s="37"/>
      <c r="B781" s="38" t="s">
        <v>36</v>
      </c>
      <c r="C781" s="38" t="s">
        <v>37</v>
      </c>
      <c r="D781" s="51"/>
      <c r="E781" s="65" t="s">
        <v>2633</v>
      </c>
      <c r="F781" s="45" t="s">
        <v>2634</v>
      </c>
      <c r="G781" s="45" t="s">
        <v>2635</v>
      </c>
      <c r="H781" s="60"/>
      <c r="K781" s="29" t="e">
        <f t="shared" si="188"/>
        <v>#REF!</v>
      </c>
      <c r="L781" s="30">
        <v>1</v>
      </c>
      <c r="M781" s="19" t="e">
        <f t="shared" si="211"/>
        <v>#REF!</v>
      </c>
      <c r="N781" s="29">
        <v>23</v>
      </c>
      <c r="O781" s="19" t="e">
        <f t="shared" si="194"/>
        <v>#REF!</v>
      </c>
      <c r="P781" s="30">
        <v>63</v>
      </c>
      <c r="Q781" s="19" t="str">
        <f t="shared" si="212"/>
        <v>Turdus</v>
      </c>
      <c r="R781" s="19" t="e">
        <f t="shared" si="213"/>
        <v>#REF!</v>
      </c>
      <c r="S781" s="30">
        <v>210</v>
      </c>
      <c r="T781" s="19" t="str">
        <f t="shared" si="189"/>
        <v>Turdus merula merula</v>
      </c>
      <c r="U781" s="29" t="s">
        <v>2636</v>
      </c>
      <c r="V781" s="19" t="e">
        <f t="array" aca="1" ref="V781" ca="1">_xludf.XLOOKUP(U781,#REF!,#REF!)</f>
        <v>#NAME?</v>
      </c>
      <c r="W781" s="29">
        <v>26870</v>
      </c>
      <c r="X781" s="3" t="str">
        <f t="shared" si="195"/>
        <v/>
      </c>
      <c r="Y781" s="2" t="e">
        <f t="shared" si="190"/>
        <v>#REF!</v>
      </c>
      <c r="Z781" s="2" t="e">
        <f t="shared" si="191"/>
        <v>#REF!</v>
      </c>
      <c r="AA781" s="2" t="e">
        <f t="shared" si="192"/>
        <v>#REF!</v>
      </c>
      <c r="AB781" s="20" t="str">
        <f t="shared" si="193"/>
        <v xml:space="preserve">   European Blackbird</v>
      </c>
      <c r="AC781" s="2" t="e">
        <f t="array" ref="AC781">IF(K781="3_art",IF(AB781=_xludf.XLOOKUP(W781,#REF!,#REF!),"",_xludf.XLOOKUP(W781,#REF!,#REF!)),IF(K781="2_familj",IF(AB781=_xludf.XLOOKUP(W781,#REF!,#REF!),"",_xludf.XLOOKUP(W781,#REF!,#REF!)),""))</f>
        <v>#REF!</v>
      </c>
    </row>
    <row r="782" spans="1:29" ht="13.5" customHeight="1">
      <c r="A782" s="37"/>
      <c r="B782" s="38" t="s">
        <v>36</v>
      </c>
      <c r="C782" s="38" t="s">
        <v>37</v>
      </c>
      <c r="D782" s="48"/>
      <c r="E782" s="68" t="s">
        <v>2637</v>
      </c>
      <c r="F782" s="41" t="s">
        <v>2638</v>
      </c>
      <c r="G782" s="41" t="s">
        <v>2639</v>
      </c>
      <c r="H782" s="49"/>
      <c r="K782" s="29" t="e">
        <f t="shared" si="188"/>
        <v>#REF!</v>
      </c>
      <c r="L782" s="30">
        <v>1</v>
      </c>
      <c r="M782" s="19" t="e">
        <f>IF(K782="1_ordning",M789+1,M789)</f>
        <v>#REF!</v>
      </c>
      <c r="N782" s="29">
        <v>23</v>
      </c>
      <c r="O782" s="19" t="e">
        <f t="shared" si="194"/>
        <v>#REF!</v>
      </c>
      <c r="P782" s="30">
        <v>63</v>
      </c>
      <c r="Q782" s="19" t="str">
        <f>IF(LEN(E782)-LEN(SUBSTITUTE(E782," ",""))=1,LEFT(E782,FIND(" ",E782)-1),Q789)</f>
        <v>Turdus</v>
      </c>
      <c r="R782" s="19" t="e">
        <f>IF(Q782&lt;&gt;Q789,R789+1,R789)</f>
        <v>#REF!</v>
      </c>
      <c r="S782" s="30">
        <v>210</v>
      </c>
      <c r="T782" s="19" t="str">
        <f t="shared" si="189"/>
        <v>Turdus pilaris</v>
      </c>
      <c r="U782" s="29" t="s">
        <v>2637</v>
      </c>
      <c r="V782" s="19" t="e">
        <f t="array" aca="1" ref="V782" ca="1">_xludf.XLOOKUP(U782,#REF!,#REF!)</f>
        <v>#NAME?</v>
      </c>
      <c r="W782" s="29">
        <v>26879</v>
      </c>
      <c r="X782" s="3" t="str">
        <f t="shared" si="195"/>
        <v/>
      </c>
      <c r="Y782" s="2" t="e">
        <f t="shared" si="190"/>
        <v>#REF!</v>
      </c>
      <c r="Z782" s="2" t="e">
        <f t="shared" si="191"/>
        <v>#REF!</v>
      </c>
      <c r="AA782" s="2" t="e">
        <f t="shared" si="192"/>
        <v>#REF!</v>
      </c>
      <c r="AB782" s="20" t="str">
        <f t="shared" si="193"/>
        <v>Fieldfare</v>
      </c>
      <c r="AC782" s="2" t="e">
        <f t="array" ref="AC782">IF(K782="3_art",IF(AB782=_xludf.XLOOKUP(W782,#REF!,#REF!),"",_xludf.XLOOKUP(W782,#REF!,#REF!)),IF(K782="2_familj",IF(AB782=_xludf.XLOOKUP(W782,#REF!,#REF!),"",_xludf.XLOOKUP(W782,#REF!,#REF!)),""))</f>
        <v>#REF!</v>
      </c>
    </row>
    <row r="783" spans="1:29" ht="13.5" customHeight="1">
      <c r="A783" s="37"/>
      <c r="B783" s="37"/>
      <c r="C783" s="37"/>
      <c r="D783" s="48"/>
      <c r="E783" s="68" t="s">
        <v>2640</v>
      </c>
      <c r="F783" s="41" t="s">
        <v>2641</v>
      </c>
      <c r="G783" s="41" t="s">
        <v>2642</v>
      </c>
      <c r="H783" s="49"/>
      <c r="K783" s="29" t="e">
        <f t="shared" si="188"/>
        <v>#REF!</v>
      </c>
      <c r="L783" s="30">
        <v>1</v>
      </c>
      <c r="M783" s="19" t="e">
        <f t="shared" ref="M783:M786" si="214">IF(K783="1_ordning",M782+1,M782)</f>
        <v>#REF!</v>
      </c>
      <c r="N783" s="29">
        <v>23</v>
      </c>
      <c r="O783" s="19" t="e">
        <f t="shared" si="194"/>
        <v>#REF!</v>
      </c>
      <c r="P783" s="30">
        <v>63</v>
      </c>
      <c r="Q783" s="19" t="str">
        <f t="shared" ref="Q783:Q786" si="215">IF(LEN(E783)-LEN(SUBSTITUTE(E783," ",""))=1,LEFT(E783,FIND(" ",E783)-1),Q782)</f>
        <v>Turdus</v>
      </c>
      <c r="R783" s="19" t="e">
        <f t="shared" ref="R783:R786" si="216">IF(Q783&lt;&gt;Q782,R782+1,R782)</f>
        <v>#REF!</v>
      </c>
      <c r="S783" s="30">
        <v>210</v>
      </c>
      <c r="T783" s="19" t="str">
        <f t="shared" si="189"/>
        <v>Turdus torquatus</v>
      </c>
      <c r="U783" s="29" t="s">
        <v>2640</v>
      </c>
      <c r="V783" s="19" t="e">
        <f t="array" aca="1" ref="V783" ca="1">_xludf.XLOOKUP(U783,#REF!,#REF!)</f>
        <v>#NAME?</v>
      </c>
      <c r="W783" s="29">
        <v>26884</v>
      </c>
      <c r="X783" s="3" t="str">
        <f t="shared" si="195"/>
        <v/>
      </c>
      <c r="Y783" s="2" t="e">
        <f t="shared" si="190"/>
        <v>#REF!</v>
      </c>
      <c r="Z783" s="2" t="e">
        <f t="shared" si="191"/>
        <v>#REF!</v>
      </c>
      <c r="AA783" s="2" t="e">
        <f t="shared" si="192"/>
        <v>#REF!</v>
      </c>
      <c r="AB783" s="20" t="str">
        <f t="shared" si="193"/>
        <v>Ring Ouzel</v>
      </c>
      <c r="AC783" s="2" t="e">
        <f t="array" ref="AC783">IF(K783="3_art",IF(AB783=_xludf.XLOOKUP(W783,#REF!,#REF!),"",_xludf.XLOOKUP(W783,#REF!,#REF!)),IF(K783="2_familj",IF(AB783=_xludf.XLOOKUP(W783,#REF!,#REF!),"",_xludf.XLOOKUP(W783,#REF!,#REF!)),""))</f>
        <v>#REF!</v>
      </c>
    </row>
    <row r="784" spans="1:29" ht="13.5" customHeight="1">
      <c r="A784" s="37"/>
      <c r="B784" s="38" t="s">
        <v>36</v>
      </c>
      <c r="C784" s="38" t="s">
        <v>37</v>
      </c>
      <c r="D784" s="51"/>
      <c r="E784" s="65" t="s">
        <v>2643</v>
      </c>
      <c r="F784" s="45" t="s">
        <v>2644</v>
      </c>
      <c r="G784" s="45" t="s">
        <v>2645</v>
      </c>
      <c r="H784" s="60"/>
      <c r="K784" s="29" t="e">
        <f t="shared" si="188"/>
        <v>#REF!</v>
      </c>
      <c r="L784" s="30">
        <v>1</v>
      </c>
      <c r="M784" s="19" t="e">
        <f t="shared" si="214"/>
        <v>#REF!</v>
      </c>
      <c r="N784" s="29">
        <v>23</v>
      </c>
      <c r="O784" s="19" t="e">
        <f t="shared" si="194"/>
        <v>#REF!</v>
      </c>
      <c r="P784" s="30">
        <v>63</v>
      </c>
      <c r="Q784" s="19" t="str">
        <f t="shared" si="215"/>
        <v>Turdus</v>
      </c>
      <c r="R784" s="19" t="e">
        <f t="shared" si="216"/>
        <v>#REF!</v>
      </c>
      <c r="S784" s="30">
        <v>210</v>
      </c>
      <c r="T784" s="19" t="str">
        <f t="shared" si="189"/>
        <v>Turdus torquatus torquatus</v>
      </c>
      <c r="U784" s="29" t="s">
        <v>2646</v>
      </c>
      <c r="V784" s="19" t="e">
        <f t="array" aca="1" ref="V784" ca="1">_xludf.XLOOKUP(U784,#REF!,#REF!)</f>
        <v>#NAME?</v>
      </c>
      <c r="W784" s="29">
        <v>26885</v>
      </c>
      <c r="X784" s="3" t="str">
        <f t="shared" si="195"/>
        <v/>
      </c>
      <c r="Y784" s="2" t="e">
        <f t="shared" si="190"/>
        <v>#REF!</v>
      </c>
      <c r="Z784" s="2" t="e">
        <f t="shared" si="191"/>
        <v>#REF!</v>
      </c>
      <c r="AA784" s="2" t="e">
        <f t="shared" si="192"/>
        <v>#REF!</v>
      </c>
      <c r="AB784" s="20" t="str">
        <f t="shared" si="193"/>
        <v xml:space="preserve">   Northern Ring Ouzel</v>
      </c>
      <c r="AC784" s="2" t="e">
        <f t="array" ref="AC784">IF(K784="3_art",IF(AB784=_xludf.XLOOKUP(W784,#REF!,#REF!),"",_xludf.XLOOKUP(W784,#REF!,#REF!)),IF(K784="2_familj",IF(AB784=_xludf.XLOOKUP(W784,#REF!,#REF!),"",_xludf.XLOOKUP(W784,#REF!,#REF!)),""))</f>
        <v>#REF!</v>
      </c>
    </row>
    <row r="785" spans="1:29" ht="13.5" customHeight="1">
      <c r="A785" s="38" t="s">
        <v>84</v>
      </c>
      <c r="B785" s="38" t="s">
        <v>36</v>
      </c>
      <c r="C785" s="38" t="s">
        <v>31</v>
      </c>
      <c r="D785" s="72" t="s">
        <v>377</v>
      </c>
      <c r="E785" s="65" t="s">
        <v>2647</v>
      </c>
      <c r="F785" s="45" t="s">
        <v>2648</v>
      </c>
      <c r="G785" s="45" t="s">
        <v>2649</v>
      </c>
      <c r="H785" s="60"/>
      <c r="K785" s="29" t="e">
        <f t="shared" si="188"/>
        <v>#REF!</v>
      </c>
      <c r="L785" s="30">
        <v>1</v>
      </c>
      <c r="M785" s="19" t="e">
        <f t="shared" si="214"/>
        <v>#REF!</v>
      </c>
      <c r="N785" s="29">
        <v>23</v>
      </c>
      <c r="O785" s="19" t="e">
        <f t="shared" si="194"/>
        <v>#REF!</v>
      </c>
      <c r="P785" s="30">
        <v>63</v>
      </c>
      <c r="Q785" s="19" t="str">
        <f t="shared" si="215"/>
        <v>Turdus</v>
      </c>
      <c r="R785" s="19" t="e">
        <f t="shared" si="216"/>
        <v>#REF!</v>
      </c>
      <c r="S785" s="30">
        <v>210</v>
      </c>
      <c r="T785" s="19" t="str">
        <f t="shared" si="189"/>
        <v>Turdus torquatus alpestris</v>
      </c>
      <c r="U785" s="29" t="s">
        <v>2650</v>
      </c>
      <c r="V785" s="19" t="e">
        <f t="array" aca="1" ref="V785" ca="1">_xludf.XLOOKUP(U785,#REF!,#REF!)</f>
        <v>#NAME?</v>
      </c>
      <c r="W785" s="29">
        <v>26886</v>
      </c>
      <c r="X785" s="3" t="str">
        <f t="shared" si="195"/>
        <v/>
      </c>
      <c r="Y785" s="2" t="e">
        <f t="shared" si="190"/>
        <v>#REF!</v>
      </c>
      <c r="Z785" s="2" t="e">
        <f t="shared" si="191"/>
        <v>#REF!</v>
      </c>
      <c r="AA785" s="2" t="e">
        <f t="shared" si="192"/>
        <v>#REF!</v>
      </c>
      <c r="AB785" s="20" t="str">
        <f t="shared" si="193"/>
        <v xml:space="preserve">   Alpine Ring Ouzel</v>
      </c>
      <c r="AC785" s="2" t="e">
        <f t="array" ref="AC785">IF(K785="3_art",IF(AB785=_xludf.XLOOKUP(W785,#REF!,#REF!),"",_xludf.XLOOKUP(W785,#REF!,#REF!)),IF(K785="2_familj",IF(AB785=_xludf.XLOOKUP(W785,#REF!,#REF!),"",_xludf.XLOOKUP(W785,#REF!,#REF!)),""))</f>
        <v>#REF!</v>
      </c>
    </row>
    <row r="786" spans="1:29" ht="13.5" customHeight="1">
      <c r="A786" s="38" t="s">
        <v>84</v>
      </c>
      <c r="B786" s="38" t="s">
        <v>36</v>
      </c>
      <c r="C786" s="38" t="s">
        <v>31</v>
      </c>
      <c r="D786" s="62" t="s">
        <v>2651</v>
      </c>
      <c r="E786" s="68" t="s">
        <v>2652</v>
      </c>
      <c r="F786" s="41" t="s">
        <v>2653</v>
      </c>
      <c r="G786" s="41" t="s">
        <v>2654</v>
      </c>
      <c r="H786" s="49"/>
      <c r="K786" s="29" t="e">
        <f t="shared" si="188"/>
        <v>#REF!</v>
      </c>
      <c r="L786" s="30">
        <v>1</v>
      </c>
      <c r="M786" s="19" t="e">
        <f t="shared" si="214"/>
        <v>#REF!</v>
      </c>
      <c r="N786" s="29">
        <v>23</v>
      </c>
      <c r="O786" s="19" t="e">
        <f t="shared" si="194"/>
        <v>#REF!</v>
      </c>
      <c r="P786" s="30">
        <v>63</v>
      </c>
      <c r="Q786" s="19" t="str">
        <f t="shared" si="215"/>
        <v>Turdus</v>
      </c>
      <c r="R786" s="19" t="e">
        <f t="shared" si="216"/>
        <v>#REF!</v>
      </c>
      <c r="S786" s="30">
        <v>210</v>
      </c>
      <c r="T786" s="19" t="str">
        <f t="shared" si="189"/>
        <v>Turdus atrogularis</v>
      </c>
      <c r="U786" s="29" t="s">
        <v>2652</v>
      </c>
      <c r="V786" s="19" t="e">
        <f t="array" aca="1" ref="V786" ca="1">_xludf.XLOOKUP(U786,#REF!,#REF!)</f>
        <v>#NAME?</v>
      </c>
      <c r="W786" s="29">
        <v>26889</v>
      </c>
      <c r="X786" s="3" t="str">
        <f t="shared" si="195"/>
        <v/>
      </c>
      <c r="Y786" s="2" t="e">
        <f t="shared" si="190"/>
        <v>#REF!</v>
      </c>
      <c r="Z786" s="2" t="e">
        <f t="shared" si="191"/>
        <v>#REF!</v>
      </c>
      <c r="AA786" s="2" t="e">
        <f t="shared" si="192"/>
        <v>#REF!</v>
      </c>
      <c r="AB786" s="20" t="str">
        <f t="shared" si="193"/>
        <v>Black-throated Thrush</v>
      </c>
      <c r="AC786" s="2" t="e">
        <f t="array" ref="AC786">IF(K786="3_art",IF(AB786=_xludf.XLOOKUP(W786,#REF!,#REF!),"",_xludf.XLOOKUP(W786,#REF!,#REF!)),IF(K786="2_familj",IF(AB786=_xludf.XLOOKUP(W786,#REF!,#REF!),"",_xludf.XLOOKUP(W786,#REF!,#REF!)),""))</f>
        <v>#REF!</v>
      </c>
    </row>
    <row r="787" spans="1:29" ht="13.5" customHeight="1">
      <c r="A787" s="38" t="s">
        <v>84</v>
      </c>
      <c r="B787" s="38" t="s">
        <v>36</v>
      </c>
      <c r="C787" s="38" t="s">
        <v>31</v>
      </c>
      <c r="D787" s="66" t="s">
        <v>377</v>
      </c>
      <c r="E787" s="68" t="s">
        <v>2655</v>
      </c>
      <c r="F787" s="41" t="s">
        <v>2656</v>
      </c>
      <c r="G787" s="41" t="s">
        <v>2657</v>
      </c>
      <c r="H787" s="49"/>
      <c r="K787" s="29" t="e">
        <f t="shared" si="188"/>
        <v>#REF!</v>
      </c>
      <c r="L787" s="30">
        <v>1</v>
      </c>
      <c r="M787" s="19" t="e">
        <f>IF(K787="1_ordning",M788+1,M788)</f>
        <v>#REF!</v>
      </c>
      <c r="N787" s="29">
        <v>23</v>
      </c>
      <c r="O787" s="19" t="e">
        <f t="shared" si="194"/>
        <v>#REF!</v>
      </c>
      <c r="P787" s="30">
        <v>63</v>
      </c>
      <c r="Q787" s="19" t="str">
        <f>IF(LEN(E787)-LEN(SUBSTITUTE(E787," ",""))=1,LEFT(E787,FIND(" ",E787)-1),Q788)</f>
        <v>Turdus</v>
      </c>
      <c r="R787" s="19" t="e">
        <f>IF(Q787&lt;&gt;Q788,R788+1,R788)</f>
        <v>#REF!</v>
      </c>
      <c r="S787" s="30">
        <v>210</v>
      </c>
      <c r="T787" s="19" t="str">
        <f t="shared" si="189"/>
        <v>Turdus naumanni</v>
      </c>
      <c r="U787" s="29" t="s">
        <v>2655</v>
      </c>
      <c r="V787" s="19" t="e">
        <f t="array" aca="1" ref="V787" ca="1">_xludf.XLOOKUP(U787,#REF!,#REF!)</f>
        <v>#NAME?</v>
      </c>
      <c r="W787" s="29">
        <v>26890</v>
      </c>
      <c r="X787" s="3" t="str">
        <f t="shared" si="195"/>
        <v/>
      </c>
      <c r="Y787" s="2" t="e">
        <f t="shared" si="190"/>
        <v>#REF!</v>
      </c>
      <c r="Z787" s="2" t="e">
        <f t="shared" si="191"/>
        <v>#REF!</v>
      </c>
      <c r="AA787" s="2" t="e">
        <f t="shared" si="192"/>
        <v>#REF!</v>
      </c>
      <c r="AB787" s="20" t="str">
        <f t="shared" si="193"/>
        <v>Naumann’s Thrush</v>
      </c>
      <c r="AC787" s="2" t="e">
        <f t="array" ref="AC787">IF(K787="3_art",IF(AB787=_xludf.XLOOKUP(W787,#REF!,#REF!),"",_xludf.XLOOKUP(W787,#REF!,#REF!)),IF(K787="2_familj",IF(AB787=_xludf.XLOOKUP(W787,#REF!,#REF!),"",_xludf.XLOOKUP(W787,#REF!,#REF!)),""))</f>
        <v>#REF!</v>
      </c>
    </row>
    <row r="788" spans="1:29" ht="13.5" customHeight="1">
      <c r="A788" s="38" t="s">
        <v>84</v>
      </c>
      <c r="B788" s="38" t="s">
        <v>36</v>
      </c>
      <c r="C788" s="38" t="s">
        <v>31</v>
      </c>
      <c r="D788" s="66" t="s">
        <v>1112</v>
      </c>
      <c r="E788" s="68" t="s">
        <v>2658</v>
      </c>
      <c r="F788" s="41" t="s">
        <v>2659</v>
      </c>
      <c r="G788" s="41" t="s">
        <v>2660</v>
      </c>
      <c r="H788" s="49"/>
      <c r="K788" s="29" t="e">
        <f t="shared" si="188"/>
        <v>#REF!</v>
      </c>
      <c r="L788" s="30">
        <v>1</v>
      </c>
      <c r="M788" s="19" t="e">
        <f>IF(K788="1_ordning",M786+1,M786)</f>
        <v>#REF!</v>
      </c>
      <c r="N788" s="29">
        <v>23</v>
      </c>
      <c r="O788" s="19" t="e">
        <f t="shared" si="194"/>
        <v>#REF!</v>
      </c>
      <c r="P788" s="30">
        <v>63</v>
      </c>
      <c r="Q788" s="19" t="str">
        <f>IF(LEN(E788)-LEN(SUBSTITUTE(E788," ",""))=1,LEFT(E788,FIND(" ",E788)-1),Q786)</f>
        <v>Turdus</v>
      </c>
      <c r="R788" s="19" t="e">
        <f>IF(Q788&lt;&gt;Q786,R786+1,R786)</f>
        <v>#REF!</v>
      </c>
      <c r="S788" s="30">
        <v>210</v>
      </c>
      <c r="T788" s="19" t="str">
        <f t="shared" si="189"/>
        <v>Turdus eunomus</v>
      </c>
      <c r="U788" s="29" t="s">
        <v>2658</v>
      </c>
      <c r="V788" s="19" t="e">
        <f t="array" aca="1" ref="V788" ca="1">_xludf.XLOOKUP(U788,#REF!,#REF!)</f>
        <v>#NAME?</v>
      </c>
      <c r="W788" s="29">
        <v>26891</v>
      </c>
      <c r="X788" s="3" t="str">
        <f t="shared" si="195"/>
        <v/>
      </c>
      <c r="Y788" s="2" t="e">
        <f t="shared" si="190"/>
        <v>#REF!</v>
      </c>
      <c r="Z788" s="2" t="e">
        <f t="shared" si="191"/>
        <v>#REF!</v>
      </c>
      <c r="AA788" s="2" t="e">
        <f t="shared" si="192"/>
        <v>#REF!</v>
      </c>
      <c r="AB788" s="20" t="str">
        <f t="shared" si="193"/>
        <v>Dusky Thrush</v>
      </c>
      <c r="AC788" s="2" t="e">
        <f t="array" ref="AC788">IF(K788="3_art",IF(AB788=_xludf.XLOOKUP(W788,#REF!,#REF!),"",_xludf.XLOOKUP(W788,#REF!,#REF!)),IF(K788="2_familj",IF(AB788=_xludf.XLOOKUP(W788,#REF!,#REF!),"",_xludf.XLOOKUP(W788,#REF!,#REF!)),""))</f>
        <v>#REF!</v>
      </c>
    </row>
    <row r="789" spans="1:29" ht="13.5" customHeight="1">
      <c r="A789" s="38" t="s">
        <v>84</v>
      </c>
      <c r="B789" s="38" t="s">
        <v>36</v>
      </c>
      <c r="C789" s="38" t="s">
        <v>31</v>
      </c>
      <c r="D789" s="66" t="s">
        <v>165</v>
      </c>
      <c r="E789" s="68" t="s">
        <v>2661</v>
      </c>
      <c r="F789" s="41" t="s">
        <v>2662</v>
      </c>
      <c r="G789" s="41" t="s">
        <v>2663</v>
      </c>
      <c r="H789" s="49"/>
      <c r="K789" s="29" t="e">
        <f t="shared" si="188"/>
        <v>#REF!</v>
      </c>
      <c r="L789" s="30">
        <v>1</v>
      </c>
      <c r="M789" s="19" t="e">
        <f>IF(K789="1_ordning",M790+1,M790)</f>
        <v>#REF!</v>
      </c>
      <c r="N789" s="29">
        <v>23</v>
      </c>
      <c r="O789" s="19" t="e">
        <f t="shared" si="194"/>
        <v>#REF!</v>
      </c>
      <c r="P789" s="30">
        <v>63</v>
      </c>
      <c r="Q789" s="19" t="str">
        <f>IF(LEN(E789)-LEN(SUBSTITUTE(E789," ",""))=1,LEFT(E789,FIND(" ",E789)-1),Q790)</f>
        <v>Turdus</v>
      </c>
      <c r="R789" s="19" t="e">
        <f>IF(Q789&lt;&gt;Q790,R790+1,R790)</f>
        <v>#REF!</v>
      </c>
      <c r="S789" s="30">
        <v>210</v>
      </c>
      <c r="T789" s="19" t="str">
        <f t="shared" si="189"/>
        <v>Turdus obscurus</v>
      </c>
      <c r="U789" s="29" t="s">
        <v>2661</v>
      </c>
      <c r="V789" s="19" t="e">
        <f t="array" aca="1" ref="V789" ca="1">_xludf.XLOOKUP(U789,#REF!,#REF!)</f>
        <v>#NAME?</v>
      </c>
      <c r="W789" s="29">
        <v>26907</v>
      </c>
      <c r="X789" s="3" t="str">
        <f t="shared" si="195"/>
        <v/>
      </c>
      <c r="Y789" s="2" t="e">
        <f t="shared" si="190"/>
        <v>#REF!</v>
      </c>
      <c r="Z789" s="2" t="e">
        <f t="shared" si="191"/>
        <v>#REF!</v>
      </c>
      <c r="AA789" s="2" t="e">
        <f t="shared" si="192"/>
        <v>#REF!</v>
      </c>
      <c r="AB789" s="20" t="str">
        <f t="shared" si="193"/>
        <v>Eyebrowed Thrush</v>
      </c>
      <c r="AC789" s="2" t="e">
        <f t="array" ref="AC789">IF(K789="3_art",IF(AB789=_xludf.XLOOKUP(W789,#REF!,#REF!),"",_xludf.XLOOKUP(W789,#REF!,#REF!)),IF(K789="2_familj",IF(AB789=_xludf.XLOOKUP(W789,#REF!,#REF!),"",_xludf.XLOOKUP(W789,#REF!,#REF!)),""))</f>
        <v>#REF!</v>
      </c>
    </row>
    <row r="790" spans="1:29" ht="13.5" customHeight="1">
      <c r="A790" s="38" t="s">
        <v>84</v>
      </c>
      <c r="B790" s="38" t="s">
        <v>36</v>
      </c>
      <c r="C790" s="38" t="s">
        <v>31</v>
      </c>
      <c r="D790" s="66" t="s">
        <v>446</v>
      </c>
      <c r="E790" s="68" t="s">
        <v>2664</v>
      </c>
      <c r="F790" s="41" t="s">
        <v>2665</v>
      </c>
      <c r="G790" s="41" t="s">
        <v>2666</v>
      </c>
      <c r="H790" s="41" t="s">
        <v>343</v>
      </c>
      <c r="K790" s="29" t="e">
        <f t="shared" si="188"/>
        <v>#REF!</v>
      </c>
      <c r="L790" s="30">
        <v>1</v>
      </c>
      <c r="M790" s="19" t="e">
        <f>IF(K790="1_ordning",M781+1,M781)</f>
        <v>#REF!</v>
      </c>
      <c r="N790" s="29">
        <v>23</v>
      </c>
      <c r="O790" s="19" t="e">
        <f t="shared" si="194"/>
        <v>#REF!</v>
      </c>
      <c r="P790" s="30">
        <v>63</v>
      </c>
      <c r="Q790" s="19" t="str">
        <f>IF(LEN(E790)-LEN(SUBSTITUTE(E790," ",""))=1,LEFT(E790,FIND(" ",E790)-1),Q781)</f>
        <v>Turdus</v>
      </c>
      <c r="R790" s="19" t="e">
        <f>IF(Q790&lt;&gt;Q781,R781+1,R781)</f>
        <v>#REF!</v>
      </c>
      <c r="S790" s="30">
        <v>210</v>
      </c>
      <c r="T790" s="19" t="str">
        <f t="shared" si="189"/>
        <v>Turdus migratorius</v>
      </c>
      <c r="U790" s="29" t="s">
        <v>2664</v>
      </c>
      <c r="V790" s="19" t="e">
        <f t="array" aca="1" ref="V790" ca="1">_xludf.XLOOKUP(U790,#REF!,#REF!)</f>
        <v>#NAME?</v>
      </c>
      <c r="W790" s="29">
        <v>26982</v>
      </c>
      <c r="X790" s="3" t="str">
        <f t="shared" si="195"/>
        <v/>
      </c>
      <c r="Y790" s="2" t="e">
        <f t="shared" si="190"/>
        <v>#REF!</v>
      </c>
      <c r="Z790" s="2" t="e">
        <f t="shared" si="191"/>
        <v>#REF!</v>
      </c>
      <c r="AA790" s="2" t="e">
        <f t="shared" si="192"/>
        <v>#REF!</v>
      </c>
      <c r="AB790" s="20" t="str">
        <f t="shared" si="193"/>
        <v>American Robin</v>
      </c>
      <c r="AC790" s="2" t="e">
        <f t="array" ref="AC790">IF(K790="3_art",IF(AB790=_xludf.XLOOKUP(W790,#REF!,#REF!),"",_xludf.XLOOKUP(W790,#REF!,#REF!)),IF(K790="2_familj",IF(AB790=_xludf.XLOOKUP(W790,#REF!,#REF!),"",_xludf.XLOOKUP(W790,#REF!,#REF!)),""))</f>
        <v>#REF!</v>
      </c>
    </row>
    <row r="791" spans="1:29" ht="13.5" customHeight="1">
      <c r="A791" s="33"/>
      <c r="B791" s="33"/>
      <c r="C791" s="33"/>
      <c r="D791" s="34" t="s">
        <v>21</v>
      </c>
      <c r="E791" s="35" t="s">
        <v>2667</v>
      </c>
      <c r="F791" s="36" t="s">
        <v>2668</v>
      </c>
      <c r="G791" s="36" t="s">
        <v>2669</v>
      </c>
      <c r="H791" s="33"/>
      <c r="K791" s="29" t="e">
        <f t="shared" si="188"/>
        <v>#REF!</v>
      </c>
      <c r="L791" s="30">
        <v>1</v>
      </c>
      <c r="M791" s="19" t="e">
        <f>IF(K791="1_ordning",M787+1,M787)</f>
        <v>#REF!</v>
      </c>
      <c r="N791" s="29">
        <v>23</v>
      </c>
      <c r="O791" s="19" t="e">
        <f t="shared" si="194"/>
        <v>#REF!</v>
      </c>
      <c r="P791" s="30">
        <v>64</v>
      </c>
      <c r="Q791" s="19" t="str">
        <f>IF(LEN(E791)-LEN(SUBSTITUTE(E791," ",""))=1,LEFT(E791,FIND(" ",E791)-1),Q787)</f>
        <v>Turdus</v>
      </c>
      <c r="R791" s="19" t="e">
        <f>IF(Q791&lt;&gt;Q787,R787+1,R787)</f>
        <v>#REF!</v>
      </c>
      <c r="S791" s="30">
        <v>210</v>
      </c>
      <c r="T791" s="19" t="str">
        <f t="shared" si="189"/>
        <v>Muscicapidae</v>
      </c>
      <c r="U791" s="29" t="s">
        <v>2667</v>
      </c>
      <c r="V791" s="19" t="e">
        <f t="array" aca="1" ref="V791" ca="1">_xludf.XLOOKUP(U791,#REF!,#REF!)</f>
        <v>#NAME?</v>
      </c>
      <c r="W791" s="29">
        <v>27122</v>
      </c>
      <c r="X791" s="3" t="str">
        <f t="shared" si="195"/>
        <v/>
      </c>
      <c r="Y791" s="2" t="e">
        <f t="shared" si="190"/>
        <v>#REF!</v>
      </c>
      <c r="Z791" s="20" t="e">
        <f t="shared" si="191"/>
        <v>#REF!</v>
      </c>
      <c r="AA791" s="2" t="e">
        <f t="shared" si="192"/>
        <v>#REF!</v>
      </c>
      <c r="AB791" s="20" t="str">
        <f t="shared" si="193"/>
        <v>Chats, Old World Flycatchers, and Allies</v>
      </c>
      <c r="AC791" s="2" t="e">
        <f t="array" ref="AC791">IF(K791="3_art",IF(AB791=_xludf.XLOOKUP(W791,#REF!,#REF!),"",_xludf.XLOOKUP(W791,#REF!,#REF!)),IF(K791="2_familj",IF(AB791=_xludf.XLOOKUP(W791,#REF!,#REF!),"",_xludf.XLOOKUP(W791,#REF!,#REF!)),""))</f>
        <v>#REF!</v>
      </c>
    </row>
    <row r="792" spans="1:29" ht="13.5" customHeight="1">
      <c r="A792" s="38" t="s">
        <v>84</v>
      </c>
      <c r="B792" s="38" t="s">
        <v>36</v>
      </c>
      <c r="C792" s="38" t="s">
        <v>31</v>
      </c>
      <c r="D792" s="66" t="s">
        <v>377</v>
      </c>
      <c r="E792" s="68" t="s">
        <v>2670</v>
      </c>
      <c r="F792" s="41" t="s">
        <v>2671</v>
      </c>
      <c r="G792" s="41" t="s">
        <v>2672</v>
      </c>
      <c r="H792" s="41" t="s">
        <v>343</v>
      </c>
      <c r="K792" s="29" t="e">
        <f t="shared" si="188"/>
        <v>#REF!</v>
      </c>
      <c r="L792" s="30">
        <v>1</v>
      </c>
      <c r="M792" s="19" t="e">
        <f t="shared" ref="M792:M805" si="217">IF(K792="1_ordning",M791+1,M791)</f>
        <v>#REF!</v>
      </c>
      <c r="N792" s="29">
        <v>23</v>
      </c>
      <c r="O792" s="19" t="e">
        <f t="shared" si="194"/>
        <v>#REF!</v>
      </c>
      <c r="P792" s="30">
        <v>64</v>
      </c>
      <c r="Q792" s="19" t="str">
        <f t="shared" ref="Q792:Q805" si="218">IF(LEN(E792)-LEN(SUBSTITUTE(E792," ",""))=1,LEFT(E792,FIND(" ",E792)-1),Q791)</f>
        <v>Muscicapa</v>
      </c>
      <c r="R792" s="19" t="e">
        <f t="shared" ref="R792:R805" si="219">IF(Q792&lt;&gt;Q791,R791+1,R791)</f>
        <v>#REF!</v>
      </c>
      <c r="S792" s="30">
        <v>211</v>
      </c>
      <c r="T792" s="19" t="str">
        <f t="shared" si="189"/>
        <v>Muscicapa dauurica</v>
      </c>
      <c r="U792" s="29" t="s">
        <v>2670</v>
      </c>
      <c r="V792" s="19" t="e">
        <f t="array" aca="1" ref="V792" ca="1">_xludf.XLOOKUP(U792,#REF!,#REF!)</f>
        <v>#NAME?</v>
      </c>
      <c r="W792" s="29">
        <v>27327</v>
      </c>
      <c r="X792" s="3" t="str">
        <f t="shared" si="195"/>
        <v/>
      </c>
      <c r="Y792" s="2" t="e">
        <f t="shared" si="190"/>
        <v>#REF!</v>
      </c>
      <c r="Z792" s="2" t="e">
        <f t="shared" si="191"/>
        <v>#REF!</v>
      </c>
      <c r="AA792" s="2" t="e">
        <f t="shared" si="192"/>
        <v>#REF!</v>
      </c>
      <c r="AB792" s="20" t="str">
        <f t="shared" si="193"/>
        <v>Asian Brown Flycatcher</v>
      </c>
      <c r="AC792" s="2" t="e">
        <f t="array" ref="AC792">IF(K792="3_art",IF(AB792=_xludf.XLOOKUP(W792,#REF!,#REF!),"",_xludf.XLOOKUP(W792,#REF!,#REF!)),IF(K792="2_familj",IF(AB792=_xludf.XLOOKUP(W792,#REF!,#REF!),"",_xludf.XLOOKUP(W792,#REF!,#REF!)),""))</f>
        <v>#REF!</v>
      </c>
    </row>
    <row r="793" spans="1:29" ht="13.5" customHeight="1">
      <c r="A793" s="37"/>
      <c r="B793" s="38"/>
      <c r="C793" s="38"/>
      <c r="D793" s="48"/>
      <c r="E793" s="68" t="s">
        <v>2673</v>
      </c>
      <c r="F793" s="41" t="s">
        <v>2674</v>
      </c>
      <c r="G793" s="41" t="s">
        <v>2675</v>
      </c>
      <c r="H793" s="49"/>
      <c r="K793" s="29" t="e">
        <f t="shared" si="188"/>
        <v>#REF!</v>
      </c>
      <c r="L793" s="30">
        <v>1</v>
      </c>
      <c r="M793" s="19" t="e">
        <f t="shared" si="217"/>
        <v>#REF!</v>
      </c>
      <c r="N793" s="29">
        <v>23</v>
      </c>
      <c r="O793" s="19" t="e">
        <f t="shared" si="194"/>
        <v>#REF!</v>
      </c>
      <c r="P793" s="30">
        <v>64</v>
      </c>
      <c r="Q793" s="19" t="str">
        <f t="shared" si="218"/>
        <v>Muscicapa</v>
      </c>
      <c r="R793" s="19" t="e">
        <f t="shared" si="219"/>
        <v>#REF!</v>
      </c>
      <c r="S793" s="30">
        <v>211</v>
      </c>
      <c r="T793" s="19" t="str">
        <f t="shared" si="189"/>
        <v>Muscicapa striata</v>
      </c>
      <c r="U793" s="29" t="s">
        <v>2673</v>
      </c>
      <c r="V793" s="19" t="e">
        <f t="array" aca="1" ref="V793" ca="1">_xludf.XLOOKUP(U793,#REF!,#REF!)</f>
        <v>#NAME?</v>
      </c>
      <c r="W793" s="29">
        <v>27351</v>
      </c>
      <c r="X793" s="3" t="str">
        <f t="shared" si="195"/>
        <v/>
      </c>
      <c r="Y793" s="2" t="e">
        <f t="shared" si="190"/>
        <v>#REF!</v>
      </c>
      <c r="Z793" s="2" t="e">
        <f t="shared" si="191"/>
        <v>#REF!</v>
      </c>
      <c r="AA793" s="2" t="e">
        <f t="shared" si="192"/>
        <v>#REF!</v>
      </c>
      <c r="AB793" s="20" t="str">
        <f t="shared" si="193"/>
        <v>Spotted Flycatcher</v>
      </c>
      <c r="AC793" s="2" t="e">
        <f t="array" ref="AC793">IF(K793="3_art",IF(AB793=_xludf.XLOOKUP(W793,#REF!,#REF!),"",_xludf.XLOOKUP(W793,#REF!,#REF!)),IF(K793="2_familj",IF(AB793=_xludf.XLOOKUP(W793,#REF!,#REF!),"",_xludf.XLOOKUP(W793,#REF!,#REF!)),""))</f>
        <v>#REF!</v>
      </c>
    </row>
    <row r="794" spans="1:29" ht="13.5" customHeight="1">
      <c r="A794" s="37"/>
      <c r="B794" s="38" t="s">
        <v>36</v>
      </c>
      <c r="C794" s="38" t="s">
        <v>37</v>
      </c>
      <c r="D794" s="51"/>
      <c r="E794" s="65" t="s">
        <v>2676</v>
      </c>
      <c r="F794" s="45" t="s">
        <v>2677</v>
      </c>
      <c r="G794" s="45" t="s">
        <v>2678</v>
      </c>
      <c r="H794" s="60"/>
      <c r="K794" s="29" t="e">
        <f t="shared" si="188"/>
        <v>#REF!</v>
      </c>
      <c r="L794" s="30">
        <v>1</v>
      </c>
      <c r="M794" s="19" t="e">
        <f t="shared" si="217"/>
        <v>#REF!</v>
      </c>
      <c r="N794" s="29">
        <v>23</v>
      </c>
      <c r="O794" s="19" t="e">
        <f t="shared" si="194"/>
        <v>#REF!</v>
      </c>
      <c r="P794" s="30">
        <v>64</v>
      </c>
      <c r="Q794" s="19" t="str">
        <f t="shared" si="218"/>
        <v>Muscicapa</v>
      </c>
      <c r="R794" s="19" t="e">
        <f t="shared" si="219"/>
        <v>#REF!</v>
      </c>
      <c r="S794" s="30">
        <v>211</v>
      </c>
      <c r="T794" s="19" t="str">
        <f t="shared" si="189"/>
        <v>Muscicapa striata striata</v>
      </c>
      <c r="U794" s="29" t="s">
        <v>2679</v>
      </c>
      <c r="V794" s="19" t="e">
        <f t="array" aca="1" ref="V794" ca="1">_xludf.XLOOKUP(U794,#REF!,#REF!)</f>
        <v>#NAME?</v>
      </c>
      <c r="W794" s="29">
        <v>27352</v>
      </c>
      <c r="X794" s="3" t="str">
        <f t="shared" si="195"/>
        <v/>
      </c>
      <c r="Y794" s="2" t="e">
        <f t="shared" si="190"/>
        <v>#REF!</v>
      </c>
      <c r="Z794" s="2" t="e">
        <f t="shared" si="191"/>
        <v>#REF!</v>
      </c>
      <c r="AA794" s="2" t="e">
        <f t="shared" si="192"/>
        <v>#REF!</v>
      </c>
      <c r="AB794" s="20" t="str">
        <f t="shared" si="193"/>
        <v xml:space="preserve">    European Spotted Flycatcher</v>
      </c>
      <c r="AC794" s="2" t="e">
        <f t="array" ref="AC794">IF(K794="3_art",IF(AB794=_xludf.XLOOKUP(W794,#REF!,#REF!),"",_xludf.XLOOKUP(W794,#REF!,#REF!)),IF(K794="2_familj",IF(AB794=_xludf.XLOOKUP(W794,#REF!,#REF!),"",_xludf.XLOOKUP(W794,#REF!,#REF!)),""))</f>
        <v>#REF!</v>
      </c>
    </row>
    <row r="795" spans="1:29" ht="13.5" customHeight="1">
      <c r="A795" s="37"/>
      <c r="B795" s="37"/>
      <c r="C795" s="37"/>
      <c r="D795" s="48"/>
      <c r="E795" s="40" t="s">
        <v>2680</v>
      </c>
      <c r="F795" s="41" t="s">
        <v>2681</v>
      </c>
      <c r="G795" s="41" t="s">
        <v>2682</v>
      </c>
      <c r="H795" s="50"/>
      <c r="K795" s="29" t="e">
        <f t="shared" si="188"/>
        <v>#REF!</v>
      </c>
      <c r="L795" s="30">
        <v>1</v>
      </c>
      <c r="M795" s="19" t="e">
        <f t="shared" si="217"/>
        <v>#REF!</v>
      </c>
      <c r="N795" s="29">
        <v>23</v>
      </c>
      <c r="O795" s="19" t="e">
        <f t="shared" si="194"/>
        <v>#REF!</v>
      </c>
      <c r="P795" s="30">
        <v>64</v>
      </c>
      <c r="Q795" s="19" t="str">
        <f t="shared" si="218"/>
        <v>Erithacus</v>
      </c>
      <c r="R795" s="19" t="e">
        <f t="shared" si="219"/>
        <v>#REF!</v>
      </c>
      <c r="S795" s="30">
        <v>212</v>
      </c>
      <c r="T795" s="19" t="str">
        <f t="shared" si="189"/>
        <v>Erithacus rubecula</v>
      </c>
      <c r="U795" s="29" t="s">
        <v>2680</v>
      </c>
      <c r="V795" s="19" t="e">
        <f t="array" aca="1" ref="V795" ca="1">_xludf.XLOOKUP(U795,#REF!,#REF!)</f>
        <v>#NAME?</v>
      </c>
      <c r="W795" s="29">
        <v>27514</v>
      </c>
      <c r="X795" s="3" t="str">
        <f t="shared" si="195"/>
        <v/>
      </c>
      <c r="Y795" s="2" t="e">
        <f t="shared" si="190"/>
        <v>#REF!</v>
      </c>
      <c r="Z795" s="2" t="e">
        <f t="shared" si="191"/>
        <v>#REF!</v>
      </c>
      <c r="AA795" s="2" t="e">
        <f t="shared" si="192"/>
        <v>#REF!</v>
      </c>
      <c r="AB795" s="20" t="str">
        <f t="shared" si="193"/>
        <v>European Robin</v>
      </c>
      <c r="AC795" s="2" t="e">
        <f t="array" ref="AC795">IF(K795="3_art",IF(AB795=_xludf.XLOOKUP(W795,#REF!,#REF!),"",_xludf.XLOOKUP(W795,#REF!,#REF!)),IF(K795="2_familj",IF(AB795=_xludf.XLOOKUP(W795,#REF!,#REF!),"",_xludf.XLOOKUP(W795,#REF!,#REF!)),""))</f>
        <v>#REF!</v>
      </c>
    </row>
    <row r="796" spans="1:29" ht="13.5" customHeight="1">
      <c r="A796" s="37"/>
      <c r="B796" s="38" t="s">
        <v>36</v>
      </c>
      <c r="C796" s="38" t="s">
        <v>37</v>
      </c>
      <c r="D796" s="51"/>
      <c r="E796" s="44" t="s">
        <v>2683</v>
      </c>
      <c r="F796" s="45" t="s">
        <v>2684</v>
      </c>
      <c r="G796" s="45" t="s">
        <v>2685</v>
      </c>
      <c r="H796" s="60"/>
      <c r="K796" s="29" t="e">
        <f t="shared" si="188"/>
        <v>#REF!</v>
      </c>
      <c r="L796" s="30">
        <v>1</v>
      </c>
      <c r="M796" s="19" t="e">
        <f t="shared" si="217"/>
        <v>#REF!</v>
      </c>
      <c r="N796" s="29">
        <v>23</v>
      </c>
      <c r="O796" s="19" t="e">
        <f t="shared" si="194"/>
        <v>#REF!</v>
      </c>
      <c r="P796" s="30">
        <v>64</v>
      </c>
      <c r="Q796" s="19" t="str">
        <f t="shared" si="218"/>
        <v>Erithacus</v>
      </c>
      <c r="R796" s="19" t="e">
        <f t="shared" si="219"/>
        <v>#REF!</v>
      </c>
      <c r="S796" s="30">
        <v>212</v>
      </c>
      <c r="T796" s="19" t="str">
        <f t="shared" si="189"/>
        <v>Erithacus rubecula rubecula</v>
      </c>
      <c r="U796" s="29" t="s">
        <v>2686</v>
      </c>
      <c r="V796" s="19" t="e">
        <f t="array" aca="1" ref="V796" ca="1">_xludf.XLOOKUP(U796,#REF!,#REF!)</f>
        <v>#NAME?</v>
      </c>
      <c r="W796" s="29">
        <v>27516</v>
      </c>
      <c r="X796" s="3" t="str">
        <f t="shared" si="195"/>
        <v/>
      </c>
      <c r="Y796" s="2" t="e">
        <f t="shared" si="190"/>
        <v>#REF!</v>
      </c>
      <c r="Z796" s="2" t="e">
        <f t="shared" si="191"/>
        <v>#REF!</v>
      </c>
      <c r="AA796" s="2" t="e">
        <f t="shared" si="192"/>
        <v>#REF!</v>
      </c>
      <c r="AB796" s="20" t="str">
        <f t="shared" si="193"/>
        <v xml:space="preserve">   Common European Robin</v>
      </c>
      <c r="AC796" s="2" t="e">
        <f t="array" ref="AC796">IF(K796="3_art",IF(AB796=_xludf.XLOOKUP(W796,#REF!,#REF!),"",_xludf.XLOOKUP(W796,#REF!,#REF!)),IF(K796="2_familj",IF(AB796=_xludf.XLOOKUP(W796,#REF!,#REF!),"",_xludf.XLOOKUP(W796,#REF!,#REF!)),""))</f>
        <v>#REF!</v>
      </c>
    </row>
    <row r="797" spans="1:29" ht="13.5" customHeight="1">
      <c r="A797" s="38" t="s">
        <v>84</v>
      </c>
      <c r="B797" s="38" t="s">
        <v>36</v>
      </c>
      <c r="C797" s="38" t="s">
        <v>31</v>
      </c>
      <c r="D797" s="66" t="s">
        <v>226</v>
      </c>
      <c r="E797" s="40" t="s">
        <v>2687</v>
      </c>
      <c r="F797" s="41" t="s">
        <v>2688</v>
      </c>
      <c r="G797" s="41" t="s">
        <v>2689</v>
      </c>
      <c r="H797" s="49"/>
      <c r="K797" s="29" t="e">
        <f t="shared" si="188"/>
        <v>#REF!</v>
      </c>
      <c r="L797" s="30">
        <v>1</v>
      </c>
      <c r="M797" s="19" t="e">
        <f t="shared" si="217"/>
        <v>#REF!</v>
      </c>
      <c r="N797" s="29">
        <v>23</v>
      </c>
      <c r="O797" s="19" t="e">
        <f t="shared" si="194"/>
        <v>#REF!</v>
      </c>
      <c r="P797" s="30">
        <v>64</v>
      </c>
      <c r="Q797" s="19" t="str">
        <f t="shared" si="218"/>
        <v>Irania</v>
      </c>
      <c r="R797" s="19" t="e">
        <f t="shared" si="219"/>
        <v>#REF!</v>
      </c>
      <c r="S797" s="30">
        <v>213</v>
      </c>
      <c r="T797" s="19" t="str">
        <f t="shared" si="189"/>
        <v>Irania gutturalis</v>
      </c>
      <c r="U797" s="29" t="s">
        <v>2687</v>
      </c>
      <c r="V797" s="19" t="e">
        <f t="array" aca="1" ref="V797" ca="1">_xludf.XLOOKUP(U797,#REF!,#REF!)</f>
        <v>#NAME?</v>
      </c>
      <c r="W797" s="29">
        <v>27662</v>
      </c>
      <c r="X797" s="3" t="str">
        <f t="shared" si="195"/>
        <v/>
      </c>
      <c r="Y797" s="2" t="e">
        <f t="shared" si="190"/>
        <v>#REF!</v>
      </c>
      <c r="Z797" s="2" t="e">
        <f t="shared" si="191"/>
        <v>#REF!</v>
      </c>
      <c r="AA797" s="2" t="e">
        <f t="shared" si="192"/>
        <v>#REF!</v>
      </c>
      <c r="AB797" s="20" t="str">
        <f t="shared" si="193"/>
        <v>White-throated Robin</v>
      </c>
      <c r="AC797" s="2" t="e">
        <f t="array" ref="AC797">IF(K797="3_art",IF(AB797=_xludf.XLOOKUP(W797,#REF!,#REF!),"",_xludf.XLOOKUP(W797,#REF!,#REF!)),IF(K797="2_familj",IF(AB797=_xludf.XLOOKUP(W797,#REF!,#REF!),"",_xludf.XLOOKUP(W797,#REF!,#REF!)),""))</f>
        <v>#REF!</v>
      </c>
    </row>
    <row r="798" spans="1:29" ht="13.5" customHeight="1">
      <c r="A798" s="37"/>
      <c r="B798" s="38" t="s">
        <v>36</v>
      </c>
      <c r="C798" s="38" t="s">
        <v>37</v>
      </c>
      <c r="D798" s="48"/>
      <c r="E798" s="68" t="s">
        <v>2690</v>
      </c>
      <c r="F798" s="41" t="s">
        <v>2691</v>
      </c>
      <c r="G798" s="41" t="s">
        <v>2692</v>
      </c>
      <c r="H798" s="49"/>
      <c r="K798" s="29" t="e">
        <f t="shared" si="188"/>
        <v>#REF!</v>
      </c>
      <c r="L798" s="30">
        <v>1</v>
      </c>
      <c r="M798" s="19" t="e">
        <f t="shared" si="217"/>
        <v>#REF!</v>
      </c>
      <c r="N798" s="29">
        <v>23</v>
      </c>
      <c r="O798" s="19" t="e">
        <f t="shared" si="194"/>
        <v>#REF!</v>
      </c>
      <c r="P798" s="30">
        <v>64</v>
      </c>
      <c r="Q798" s="19" t="str">
        <f t="shared" si="218"/>
        <v>Luscinia</v>
      </c>
      <c r="R798" s="19" t="e">
        <f t="shared" si="219"/>
        <v>#REF!</v>
      </c>
      <c r="S798" s="30">
        <v>214</v>
      </c>
      <c r="T798" s="19" t="str">
        <f t="shared" si="189"/>
        <v>Luscinia luscinia</v>
      </c>
      <c r="U798" s="29" t="s">
        <v>2690</v>
      </c>
      <c r="V798" s="19" t="e">
        <f t="array" aca="1" ref="V798" ca="1">_xludf.XLOOKUP(U798,#REF!,#REF!)</f>
        <v>#NAME?</v>
      </c>
      <c r="W798" s="29">
        <v>27664</v>
      </c>
      <c r="X798" s="3" t="str">
        <f t="shared" si="195"/>
        <v/>
      </c>
      <c r="Y798" s="2" t="e">
        <f t="shared" si="190"/>
        <v>#REF!</v>
      </c>
      <c r="Z798" s="2" t="e">
        <f t="shared" si="191"/>
        <v>#REF!</v>
      </c>
      <c r="AA798" s="2" t="e">
        <f t="shared" si="192"/>
        <v>#REF!</v>
      </c>
      <c r="AB798" s="20" t="str">
        <f t="shared" si="193"/>
        <v>Thrush Nightingale</v>
      </c>
      <c r="AC798" s="2" t="e">
        <f t="array" ref="AC798">IF(K798="3_art",IF(AB798=_xludf.XLOOKUP(W798,#REF!,#REF!),"",_xludf.XLOOKUP(W798,#REF!,#REF!)),IF(K798="2_familj",IF(AB798=_xludf.XLOOKUP(W798,#REF!,#REF!),"",_xludf.XLOOKUP(W798,#REF!,#REF!)),""))</f>
        <v>#REF!</v>
      </c>
    </row>
    <row r="799" spans="1:29" ht="13.5" customHeight="1">
      <c r="A799" s="38" t="s">
        <v>84</v>
      </c>
      <c r="B799" s="37"/>
      <c r="C799" s="61" t="s">
        <v>55</v>
      </c>
      <c r="D799" s="37"/>
      <c r="E799" s="68" t="s">
        <v>2693</v>
      </c>
      <c r="F799" s="41" t="s">
        <v>2694</v>
      </c>
      <c r="G799" s="41" t="s">
        <v>2695</v>
      </c>
      <c r="H799" s="49"/>
      <c r="K799" s="29" t="e">
        <f t="shared" si="188"/>
        <v>#REF!</v>
      </c>
      <c r="L799" s="30">
        <v>1</v>
      </c>
      <c r="M799" s="19" t="e">
        <f t="shared" si="217"/>
        <v>#REF!</v>
      </c>
      <c r="N799" s="29">
        <v>23</v>
      </c>
      <c r="O799" s="19" t="e">
        <f t="shared" si="194"/>
        <v>#REF!</v>
      </c>
      <c r="P799" s="30">
        <v>64</v>
      </c>
      <c r="Q799" s="19" t="str">
        <f t="shared" si="218"/>
        <v>Luscinia</v>
      </c>
      <c r="R799" s="19" t="e">
        <f t="shared" si="219"/>
        <v>#REF!</v>
      </c>
      <c r="S799" s="30">
        <v>214</v>
      </c>
      <c r="T799" s="19" t="str">
        <f t="shared" si="189"/>
        <v>Luscinia megarhynchos</v>
      </c>
      <c r="U799" s="29" t="s">
        <v>2693</v>
      </c>
      <c r="V799" s="19" t="e">
        <f t="array" aca="1" ref="V799" ca="1">_xludf.XLOOKUP(U799,#REF!,#REF!)</f>
        <v>#NAME?</v>
      </c>
      <c r="W799" s="29">
        <v>27665</v>
      </c>
      <c r="X799" s="3" t="str">
        <f t="shared" si="195"/>
        <v/>
      </c>
      <c r="Y799" s="2" t="e">
        <f t="shared" si="190"/>
        <v>#REF!</v>
      </c>
      <c r="Z799" s="2" t="e">
        <f t="shared" si="191"/>
        <v>#REF!</v>
      </c>
      <c r="AA799" s="2" t="e">
        <f t="shared" si="192"/>
        <v>#REF!</v>
      </c>
      <c r="AB799" s="20" t="str">
        <f t="shared" si="193"/>
        <v>Common Nightingale</v>
      </c>
      <c r="AC799" s="2" t="e">
        <f t="array" ref="AC799">IF(K799="3_art",IF(AB799=_xludf.XLOOKUP(W799,#REF!,#REF!),"",_xludf.XLOOKUP(W799,#REF!,#REF!)),IF(K799="2_familj",IF(AB799=_xludf.XLOOKUP(W799,#REF!,#REF!),"",_xludf.XLOOKUP(W799,#REF!,#REF!)),""))</f>
        <v>#REF!</v>
      </c>
    </row>
    <row r="800" spans="1:29" ht="13.5" customHeight="1">
      <c r="A800" s="37"/>
      <c r="B800" s="38" t="s">
        <v>36</v>
      </c>
      <c r="C800" s="38" t="s">
        <v>31</v>
      </c>
      <c r="D800" s="72" t="s">
        <v>1112</v>
      </c>
      <c r="E800" s="65" t="s">
        <v>2696</v>
      </c>
      <c r="F800" s="45" t="s">
        <v>2697</v>
      </c>
      <c r="G800" s="45" t="s">
        <v>2698</v>
      </c>
      <c r="H800" s="60"/>
      <c r="K800" s="29" t="e">
        <f t="shared" si="188"/>
        <v>#REF!</v>
      </c>
      <c r="L800" s="30">
        <v>1</v>
      </c>
      <c r="M800" s="19" t="e">
        <f t="shared" si="217"/>
        <v>#REF!</v>
      </c>
      <c r="N800" s="29">
        <v>23</v>
      </c>
      <c r="O800" s="19" t="e">
        <f t="shared" si="194"/>
        <v>#REF!</v>
      </c>
      <c r="P800" s="30">
        <v>64</v>
      </c>
      <c r="Q800" s="19" t="str">
        <f t="shared" si="218"/>
        <v>Luscinia</v>
      </c>
      <c r="R800" s="19" t="e">
        <f t="shared" si="219"/>
        <v>#REF!</v>
      </c>
      <c r="S800" s="30">
        <v>214</v>
      </c>
      <c r="T800" s="19" t="str">
        <f t="shared" si="189"/>
        <v>Luscinia megarhynchos megarhynchos</v>
      </c>
      <c r="U800" s="29" t="s">
        <v>2699</v>
      </c>
      <c r="V800" s="19" t="e">
        <f t="array" aca="1" ref="V800" ca="1">_xludf.XLOOKUP(U800,#REF!,#REF!)</f>
        <v>#NAME?</v>
      </c>
      <c r="W800" s="29">
        <v>27666</v>
      </c>
      <c r="X800" s="3" t="str">
        <f t="shared" si="195"/>
        <v/>
      </c>
      <c r="Y800" s="2" t="e">
        <f t="shared" si="190"/>
        <v>#REF!</v>
      </c>
      <c r="Z800" s="2" t="e">
        <f t="shared" si="191"/>
        <v>#REF!</v>
      </c>
      <c r="AA800" s="2" t="e">
        <f t="shared" si="192"/>
        <v>#REF!</v>
      </c>
      <c r="AB800" s="20" t="str">
        <f t="shared" si="193"/>
        <v xml:space="preserve">   Western Nightingale</v>
      </c>
      <c r="AC800" s="2" t="e">
        <f t="array" ref="AC800">IF(K800="3_art",IF(AB800=_xludf.XLOOKUP(W800,#REF!,#REF!),"",_xludf.XLOOKUP(W800,#REF!,#REF!)),IF(K800="2_familj",IF(AB800=_xludf.XLOOKUP(W800,#REF!,#REF!),"",_xludf.XLOOKUP(W800,#REF!,#REF!)),""))</f>
        <v>#REF!</v>
      </c>
    </row>
    <row r="801" spans="1:29" ht="13.5" customHeight="1">
      <c r="A801" s="37"/>
      <c r="B801" s="38" t="s">
        <v>36</v>
      </c>
      <c r="C801" s="38" t="s">
        <v>31</v>
      </c>
      <c r="D801" s="72" t="s">
        <v>377</v>
      </c>
      <c r="E801" s="65" t="s">
        <v>2700</v>
      </c>
      <c r="F801" s="45" t="s">
        <v>2701</v>
      </c>
      <c r="G801" s="45" t="s">
        <v>2702</v>
      </c>
      <c r="H801" s="60"/>
      <c r="K801" s="29" t="e">
        <f t="shared" si="188"/>
        <v>#REF!</v>
      </c>
      <c r="L801" s="30">
        <v>1</v>
      </c>
      <c r="M801" s="19" t="e">
        <f t="shared" si="217"/>
        <v>#REF!</v>
      </c>
      <c r="N801" s="29">
        <v>23</v>
      </c>
      <c r="O801" s="19" t="e">
        <f t="shared" si="194"/>
        <v>#REF!</v>
      </c>
      <c r="P801" s="30">
        <v>64</v>
      </c>
      <c r="Q801" s="19" t="str">
        <f t="shared" si="218"/>
        <v>Luscinia</v>
      </c>
      <c r="R801" s="19" t="e">
        <f t="shared" si="219"/>
        <v>#REF!</v>
      </c>
      <c r="S801" s="30">
        <v>214</v>
      </c>
      <c r="T801" s="19" t="str">
        <f t="shared" si="189"/>
        <v>Luscinia megarhynchos golzii</v>
      </c>
      <c r="U801" s="29" t="s">
        <v>2703</v>
      </c>
      <c r="V801" s="19" t="e">
        <f t="array" aca="1" ref="V801" ca="1">_xludf.XLOOKUP(U801,#REF!,#REF!)</f>
        <v>#NAME?</v>
      </c>
      <c r="W801" s="29">
        <v>27668</v>
      </c>
      <c r="X801" s="3" t="str">
        <f t="shared" si="195"/>
        <v/>
      </c>
      <c r="Y801" s="2" t="e">
        <f t="shared" si="190"/>
        <v>#REF!</v>
      </c>
      <c r="Z801" s="2" t="e">
        <f t="shared" si="191"/>
        <v>#REF!</v>
      </c>
      <c r="AA801" s="2" t="e">
        <f t="shared" si="192"/>
        <v>#REF!</v>
      </c>
      <c r="AB801" s="20" t="str">
        <f t="shared" si="193"/>
        <v xml:space="preserve">   Eastern Nightingale</v>
      </c>
      <c r="AC801" s="2" t="e">
        <f t="array" ref="AC801">IF(K801="3_art",IF(AB801=_xludf.XLOOKUP(W801,#REF!,#REF!),"",_xludf.XLOOKUP(W801,#REF!,#REF!)),IF(K801="2_familj",IF(AB801=_xludf.XLOOKUP(W801,#REF!,#REF!),"",_xludf.XLOOKUP(W801,#REF!,#REF!)),""))</f>
        <v>#REF!</v>
      </c>
    </row>
    <row r="802" spans="1:29" ht="13.5" customHeight="1">
      <c r="A802" s="37"/>
      <c r="B802" s="37"/>
      <c r="C802" s="37"/>
      <c r="D802" s="48"/>
      <c r="E802" s="68" t="s">
        <v>2704</v>
      </c>
      <c r="F802" s="41" t="s">
        <v>2705</v>
      </c>
      <c r="G802" s="41" t="s">
        <v>2706</v>
      </c>
      <c r="H802" s="49"/>
      <c r="K802" s="29" t="e">
        <f t="shared" si="188"/>
        <v>#REF!</v>
      </c>
      <c r="L802" s="30">
        <v>1</v>
      </c>
      <c r="M802" s="19" t="e">
        <f t="shared" si="217"/>
        <v>#REF!</v>
      </c>
      <c r="N802" s="29">
        <v>23</v>
      </c>
      <c r="O802" s="19" t="e">
        <f t="shared" si="194"/>
        <v>#REF!</v>
      </c>
      <c r="P802" s="30">
        <v>64</v>
      </c>
      <c r="Q802" s="19" t="str">
        <f t="shared" si="218"/>
        <v>Luscinia</v>
      </c>
      <c r="R802" s="19" t="e">
        <f t="shared" si="219"/>
        <v>#REF!</v>
      </c>
      <c r="S802" s="30">
        <v>214</v>
      </c>
      <c r="T802" s="19" t="str">
        <f t="shared" si="189"/>
        <v>Luscinia svecica</v>
      </c>
      <c r="U802" s="29" t="s">
        <v>2704</v>
      </c>
      <c r="V802" s="19" t="e">
        <f t="array" aca="1" ref="V802" ca="1">_xludf.XLOOKUP(U802,#REF!,#REF!)</f>
        <v>#NAME?</v>
      </c>
      <c r="W802" s="29">
        <v>27672</v>
      </c>
      <c r="X802" s="3" t="str">
        <f t="shared" si="195"/>
        <v/>
      </c>
      <c r="Y802" s="2" t="e">
        <f t="shared" si="190"/>
        <v>#REF!</v>
      </c>
      <c r="Z802" s="2" t="e">
        <f t="shared" si="191"/>
        <v>#REF!</v>
      </c>
      <c r="AA802" s="2" t="e">
        <f t="shared" si="192"/>
        <v>#REF!</v>
      </c>
      <c r="AB802" s="20" t="str">
        <f t="shared" si="193"/>
        <v>Bluethroat</v>
      </c>
      <c r="AC802" s="2" t="e">
        <f t="array" ref="AC802">IF(K802="3_art",IF(AB802=_xludf.XLOOKUP(W802,#REF!,#REF!),"",_xludf.XLOOKUP(W802,#REF!,#REF!)),IF(K802="2_familj",IF(AB802=_xludf.XLOOKUP(W802,#REF!,#REF!),"",_xludf.XLOOKUP(W802,#REF!,#REF!)),""))</f>
        <v>#REF!</v>
      </c>
    </row>
    <row r="803" spans="1:29" ht="13.5" customHeight="1">
      <c r="A803" s="37"/>
      <c r="B803" s="38" t="s">
        <v>36</v>
      </c>
      <c r="C803" s="38" t="s">
        <v>37</v>
      </c>
      <c r="D803" s="51"/>
      <c r="E803" s="65" t="s">
        <v>2707</v>
      </c>
      <c r="F803" s="45" t="s">
        <v>2708</v>
      </c>
      <c r="G803" s="45" t="s">
        <v>2709</v>
      </c>
      <c r="H803" s="60"/>
      <c r="K803" s="29" t="e">
        <f t="shared" si="188"/>
        <v>#REF!</v>
      </c>
      <c r="L803" s="30">
        <v>1</v>
      </c>
      <c r="M803" s="19" t="e">
        <f t="shared" si="217"/>
        <v>#REF!</v>
      </c>
      <c r="N803" s="29">
        <v>23</v>
      </c>
      <c r="O803" s="19" t="e">
        <f t="shared" si="194"/>
        <v>#REF!</v>
      </c>
      <c r="P803" s="30">
        <v>64</v>
      </c>
      <c r="Q803" s="19" t="str">
        <f t="shared" si="218"/>
        <v>Luscinia</v>
      </c>
      <c r="R803" s="19" t="e">
        <f t="shared" si="219"/>
        <v>#REF!</v>
      </c>
      <c r="S803" s="30">
        <v>214</v>
      </c>
      <c r="T803" s="19" t="str">
        <f t="shared" si="189"/>
        <v>Luscinia svecica svecica</v>
      </c>
      <c r="U803" s="29" t="s">
        <v>2710</v>
      </c>
      <c r="V803" s="19" t="e">
        <f t="array" aca="1" ref="V803" ca="1">_xludf.XLOOKUP(U803,#REF!,#REF!)</f>
        <v>#NAME?</v>
      </c>
      <c r="W803" s="29">
        <v>27673</v>
      </c>
      <c r="X803" s="3" t="str">
        <f t="shared" si="195"/>
        <v/>
      </c>
      <c r="Y803" s="2" t="e">
        <f t="shared" si="190"/>
        <v>#REF!</v>
      </c>
      <c r="Z803" s="2" t="e">
        <f t="shared" si="191"/>
        <v>#REF!</v>
      </c>
      <c r="AA803" s="2" t="e">
        <f t="shared" si="192"/>
        <v>#REF!</v>
      </c>
      <c r="AB803" s="20" t="str">
        <f t="shared" si="193"/>
        <v xml:space="preserve">   Red-spotted Bluethroat</v>
      </c>
      <c r="AC803" s="2" t="e">
        <f t="array" ref="AC803">IF(K803="3_art",IF(AB803=_xludf.XLOOKUP(W803,#REF!,#REF!),"",_xludf.XLOOKUP(W803,#REF!,#REF!)),IF(K803="2_familj",IF(AB803=_xludf.XLOOKUP(W803,#REF!,#REF!),"",_xludf.XLOOKUP(W803,#REF!,#REF!)),""))</f>
        <v>#REF!</v>
      </c>
    </row>
    <row r="804" spans="1:29" ht="13.5" customHeight="1">
      <c r="A804" s="37"/>
      <c r="B804" s="38" t="s">
        <v>36</v>
      </c>
      <c r="C804" s="38" t="s">
        <v>37</v>
      </c>
      <c r="D804" s="51"/>
      <c r="E804" s="65" t="s">
        <v>2711</v>
      </c>
      <c r="F804" s="45" t="s">
        <v>2712</v>
      </c>
      <c r="G804" s="45" t="s">
        <v>2713</v>
      </c>
      <c r="H804" s="60"/>
      <c r="K804" s="29" t="e">
        <f t="shared" si="188"/>
        <v>#REF!</v>
      </c>
      <c r="L804" s="30">
        <v>1</v>
      </c>
      <c r="M804" s="19" t="e">
        <f t="shared" si="217"/>
        <v>#REF!</v>
      </c>
      <c r="N804" s="29">
        <v>23</v>
      </c>
      <c r="O804" s="19" t="e">
        <f t="shared" si="194"/>
        <v>#REF!</v>
      </c>
      <c r="P804" s="30">
        <v>64</v>
      </c>
      <c r="Q804" s="19" t="str">
        <f t="shared" si="218"/>
        <v>Luscinia</v>
      </c>
      <c r="R804" s="19" t="e">
        <f t="shared" si="219"/>
        <v>#REF!</v>
      </c>
      <c r="S804" s="30">
        <v>214</v>
      </c>
      <c r="T804" s="19" t="str">
        <f t="shared" si="189"/>
        <v>Luscinia svecica cyanecula</v>
      </c>
      <c r="U804" s="29" t="s">
        <v>2714</v>
      </c>
      <c r="V804" s="19" t="e">
        <f t="array" aca="1" ref="V804" ca="1">_xludf.XLOOKUP(U804,#REF!,#REF!)</f>
        <v>#NAME?</v>
      </c>
      <c r="W804" s="29">
        <v>27675</v>
      </c>
      <c r="X804" s="3" t="str">
        <f t="shared" si="195"/>
        <v/>
      </c>
      <c r="Y804" s="2" t="e">
        <f t="shared" si="190"/>
        <v>#REF!</v>
      </c>
      <c r="Z804" s="2" t="e">
        <f t="shared" si="191"/>
        <v>#REF!</v>
      </c>
      <c r="AA804" s="2" t="e">
        <f t="shared" si="192"/>
        <v>#REF!</v>
      </c>
      <c r="AB804" s="20" t="str">
        <f t="shared" si="193"/>
        <v xml:space="preserve">   White-spotted Bluethroat</v>
      </c>
      <c r="AC804" s="2" t="e">
        <f t="array" ref="AC804">IF(K804="3_art",IF(AB804=_xludf.XLOOKUP(W804,#REF!,#REF!),"",_xludf.XLOOKUP(W804,#REF!,#REF!)),IF(K804="2_familj",IF(AB804=_xludf.XLOOKUP(W804,#REF!,#REF!),"",_xludf.XLOOKUP(W804,#REF!,#REF!)),""))</f>
        <v>#REF!</v>
      </c>
    </row>
    <row r="805" spans="1:29" ht="13.5" customHeight="1">
      <c r="A805" s="38" t="s">
        <v>84</v>
      </c>
      <c r="B805" s="38" t="s">
        <v>36</v>
      </c>
      <c r="C805" s="38" t="s">
        <v>31</v>
      </c>
      <c r="D805" s="66" t="s">
        <v>165</v>
      </c>
      <c r="E805" s="40" t="s">
        <v>2715</v>
      </c>
      <c r="F805" s="41" t="s">
        <v>2716</v>
      </c>
      <c r="G805" s="41" t="s">
        <v>2717</v>
      </c>
      <c r="H805" s="41" t="s">
        <v>343</v>
      </c>
      <c r="K805" s="29" t="e">
        <f t="shared" si="188"/>
        <v>#REF!</v>
      </c>
      <c r="L805" s="30">
        <v>1</v>
      </c>
      <c r="M805" s="19" t="e">
        <f t="shared" si="217"/>
        <v>#REF!</v>
      </c>
      <c r="N805" s="29">
        <v>23</v>
      </c>
      <c r="O805" s="19" t="e">
        <f t="shared" si="194"/>
        <v>#REF!</v>
      </c>
      <c r="P805" s="30">
        <v>64</v>
      </c>
      <c r="Q805" s="19" t="str">
        <f t="shared" si="218"/>
        <v>Calliope</v>
      </c>
      <c r="R805" s="19" t="e">
        <f t="shared" si="219"/>
        <v>#REF!</v>
      </c>
      <c r="S805" s="30">
        <v>215</v>
      </c>
      <c r="T805" s="19" t="str">
        <f t="shared" si="189"/>
        <v>Calliope calliope</v>
      </c>
      <c r="U805" s="29" t="s">
        <v>2715</v>
      </c>
      <c r="V805" s="19" t="e">
        <f t="array" aca="1" ref="V805" ca="1">_xludf.XLOOKUP(U805,#REF!,#REF!)</f>
        <v>#NAME?</v>
      </c>
      <c r="W805" s="29">
        <v>27687</v>
      </c>
      <c r="X805" s="3" t="str">
        <f t="shared" si="195"/>
        <v/>
      </c>
      <c r="Y805" s="2" t="e">
        <f t="shared" si="190"/>
        <v>#REF!</v>
      </c>
      <c r="Z805" s="2" t="e">
        <f t="shared" si="191"/>
        <v>#REF!</v>
      </c>
      <c r="AA805" s="2" t="e">
        <f t="shared" si="192"/>
        <v>#REF!</v>
      </c>
      <c r="AB805" s="20" t="str">
        <f t="shared" si="193"/>
        <v>Siberian Rubythroat</v>
      </c>
      <c r="AC805" s="2" t="e">
        <f t="array" ref="AC805">IF(K805="3_art",IF(AB805=_xludf.XLOOKUP(W805,#REF!,#REF!),"",_xludf.XLOOKUP(W805,#REF!,#REF!)),IF(K805="2_familj",IF(AB805=_xludf.XLOOKUP(W805,#REF!,#REF!),"",_xludf.XLOOKUP(W805,#REF!,#REF!)),""))</f>
        <v>#REF!</v>
      </c>
    </row>
    <row r="806" spans="1:29" ht="13.5" customHeight="1">
      <c r="A806" s="37"/>
      <c r="B806" s="38" t="s">
        <v>36</v>
      </c>
      <c r="C806" s="38" t="s">
        <v>37</v>
      </c>
      <c r="D806" s="48"/>
      <c r="E806" s="68" t="s">
        <v>2718</v>
      </c>
      <c r="F806" s="41" t="s">
        <v>2719</v>
      </c>
      <c r="G806" s="41" t="s">
        <v>2720</v>
      </c>
      <c r="H806" s="49"/>
      <c r="K806" s="29" t="e">
        <f t="shared" si="188"/>
        <v>#REF!</v>
      </c>
      <c r="L806" s="30">
        <v>1</v>
      </c>
      <c r="M806" s="19" t="e">
        <f>IF(K806="1_ordning",M807+1,M807)</f>
        <v>#REF!</v>
      </c>
      <c r="N806" s="29">
        <v>23</v>
      </c>
      <c r="O806" s="19" t="e">
        <f t="shared" si="194"/>
        <v>#REF!</v>
      </c>
      <c r="P806" s="30">
        <v>64</v>
      </c>
      <c r="Q806" s="19" t="str">
        <f>IF(LEN(E806)-LEN(SUBSTITUTE(E806," ",""))=1,LEFT(E806,FIND(" ",E806)-1),Q807)</f>
        <v>Ficedula</v>
      </c>
      <c r="R806" s="19" t="e">
        <f>IF(Q806&lt;&gt;Q807,R807+1,R807)</f>
        <v>#REF!</v>
      </c>
      <c r="S806" s="30">
        <v>216</v>
      </c>
      <c r="T806" s="19" t="str">
        <f t="shared" si="189"/>
        <v>Ficedula parva</v>
      </c>
      <c r="U806" s="29" t="s">
        <v>2718</v>
      </c>
      <c r="V806" s="19" t="e">
        <f t="array" aca="1" ref="V806" ca="1">_xludf.XLOOKUP(U806,#REF!,#REF!)</f>
        <v>#NAME?</v>
      </c>
      <c r="W806" s="29">
        <v>27844</v>
      </c>
      <c r="X806" s="3" t="str">
        <f t="shared" si="195"/>
        <v/>
      </c>
      <c r="Y806" s="2" t="e">
        <f t="shared" si="190"/>
        <v>#REF!</v>
      </c>
      <c r="Z806" s="2" t="e">
        <f t="shared" si="191"/>
        <v>#REF!</v>
      </c>
      <c r="AA806" s="2" t="e">
        <f t="shared" si="192"/>
        <v>#REF!</v>
      </c>
      <c r="AB806" s="20" t="str">
        <f t="shared" si="193"/>
        <v>Red-breasted Flycatcher</v>
      </c>
      <c r="AC806" s="2" t="e">
        <f t="array" ref="AC806">IF(K806="3_art",IF(AB806=_xludf.XLOOKUP(W806,#REF!,#REF!),"",_xludf.XLOOKUP(W806,#REF!,#REF!)),IF(K806="2_familj",IF(AB806=_xludf.XLOOKUP(W806,#REF!,#REF!),"",_xludf.XLOOKUP(W806,#REF!,#REF!)),""))</f>
        <v>#REF!</v>
      </c>
    </row>
    <row r="807" spans="1:29" ht="13.5" customHeight="1">
      <c r="A807" s="38" t="s">
        <v>84</v>
      </c>
      <c r="B807" s="38" t="s">
        <v>36</v>
      </c>
      <c r="C807" s="38" t="s">
        <v>31</v>
      </c>
      <c r="D807" s="66" t="s">
        <v>377</v>
      </c>
      <c r="E807" s="68" t="s">
        <v>2721</v>
      </c>
      <c r="F807" s="41" t="s">
        <v>2722</v>
      </c>
      <c r="G807" s="41" t="s">
        <v>2723</v>
      </c>
      <c r="H807" s="49"/>
      <c r="K807" s="29" t="e">
        <f t="shared" si="188"/>
        <v>#REF!</v>
      </c>
      <c r="L807" s="30">
        <v>1</v>
      </c>
      <c r="M807" s="19" t="e">
        <f>IF(K807="1_ordning",M805+1,M805)</f>
        <v>#REF!</v>
      </c>
      <c r="N807" s="29">
        <v>23</v>
      </c>
      <c r="O807" s="19" t="e">
        <f t="shared" si="194"/>
        <v>#REF!</v>
      </c>
      <c r="P807" s="30">
        <v>64</v>
      </c>
      <c r="Q807" s="19" t="str">
        <f>IF(LEN(E807)-LEN(SUBSTITUTE(E807," ",""))=1,LEFT(E807,FIND(" ",E807)-1),Q805)</f>
        <v>Ficedula</v>
      </c>
      <c r="R807" s="19" t="e">
        <f>IF(Q807&lt;&gt;Q805,R805+1,R805)</f>
        <v>#REF!</v>
      </c>
      <c r="S807" s="30">
        <v>216</v>
      </c>
      <c r="T807" s="19" t="str">
        <f t="shared" si="189"/>
        <v>Ficedula albicilla</v>
      </c>
      <c r="U807" s="29" t="s">
        <v>2721</v>
      </c>
      <c r="V807" s="19" t="e">
        <f t="array" aca="1" ref="V807" ca="1">_xludf.XLOOKUP(U807,#REF!,#REF!)</f>
        <v>#NAME?</v>
      </c>
      <c r="W807" s="29">
        <v>27845</v>
      </c>
      <c r="X807" s="3" t="str">
        <f t="shared" si="195"/>
        <v/>
      </c>
      <c r="Y807" s="2" t="e">
        <f t="shared" si="190"/>
        <v>#REF!</v>
      </c>
      <c r="Z807" s="2" t="e">
        <f t="shared" si="191"/>
        <v>#REF!</v>
      </c>
      <c r="AA807" s="2" t="e">
        <f t="shared" si="192"/>
        <v>#REF!</v>
      </c>
      <c r="AB807" s="20" t="str">
        <f t="shared" si="193"/>
        <v>Taiga Flycatcher</v>
      </c>
      <c r="AC807" s="2" t="e">
        <f t="array" ref="AC807">IF(K807="3_art",IF(AB807=_xludf.XLOOKUP(W807,#REF!,#REF!),"",_xludf.XLOOKUP(W807,#REF!,#REF!)),IF(K807="2_familj",IF(AB807=_xludf.XLOOKUP(W807,#REF!,#REF!),"",_xludf.XLOOKUP(W807,#REF!,#REF!)),""))</f>
        <v>#REF!</v>
      </c>
    </row>
    <row r="808" spans="1:29" ht="13.5" customHeight="1">
      <c r="A808" s="37"/>
      <c r="B808" s="38" t="s">
        <v>36</v>
      </c>
      <c r="C808" s="38" t="s">
        <v>37</v>
      </c>
      <c r="D808" s="48"/>
      <c r="E808" s="68" t="s">
        <v>2724</v>
      </c>
      <c r="F808" s="41" t="s">
        <v>2725</v>
      </c>
      <c r="G808" s="41" t="s">
        <v>2726</v>
      </c>
      <c r="H808" s="49"/>
      <c r="K808" s="29" t="e">
        <f t="shared" si="188"/>
        <v>#REF!</v>
      </c>
      <c r="L808" s="30">
        <v>1</v>
      </c>
      <c r="M808" s="19" t="e">
        <f>IF(K808="1_ordning",M810+1,M810)</f>
        <v>#REF!</v>
      </c>
      <c r="N808" s="29">
        <v>23</v>
      </c>
      <c r="O808" s="19" t="e">
        <f t="shared" si="194"/>
        <v>#REF!</v>
      </c>
      <c r="P808" s="30">
        <v>64</v>
      </c>
      <c r="Q808" s="19" t="str">
        <f>IF(LEN(E808)-LEN(SUBSTITUTE(E808," ",""))=1,LEFT(E808,FIND(" ",E808)-1),Q810)</f>
        <v>Ficedula</v>
      </c>
      <c r="R808" s="19" t="e">
        <f>IF(Q808&lt;&gt;Q810,R810+1,R810)</f>
        <v>#REF!</v>
      </c>
      <c r="S808" s="30">
        <v>216</v>
      </c>
      <c r="T808" s="19" t="str">
        <f t="shared" si="189"/>
        <v>Ficedula albicollis</v>
      </c>
      <c r="U808" s="29" t="s">
        <v>2724</v>
      </c>
      <c r="V808" s="19" t="e">
        <f t="array" aca="1" ref="V808" ca="1">_xludf.XLOOKUP(U808,#REF!,#REF!)</f>
        <v>#NAME?</v>
      </c>
      <c r="W808" s="29">
        <v>27848</v>
      </c>
      <c r="X808" s="3" t="str">
        <f t="shared" si="195"/>
        <v/>
      </c>
      <c r="Y808" s="2" t="e">
        <f t="shared" si="190"/>
        <v>#REF!</v>
      </c>
      <c r="Z808" s="2" t="e">
        <f t="shared" si="191"/>
        <v>#REF!</v>
      </c>
      <c r="AA808" s="2" t="e">
        <f t="shared" si="192"/>
        <v>#REF!</v>
      </c>
      <c r="AB808" s="20" t="str">
        <f t="shared" si="193"/>
        <v>Collared Flycatcher</v>
      </c>
      <c r="AC808" s="2" t="e">
        <f t="array" ref="AC808">IF(K808="3_art",IF(AB808=_xludf.XLOOKUP(W808,#REF!,#REF!),"",_xludf.XLOOKUP(W808,#REF!,#REF!)),IF(K808="2_familj",IF(AB808=_xludf.XLOOKUP(W808,#REF!,#REF!),"",_xludf.XLOOKUP(W808,#REF!,#REF!)),""))</f>
        <v>#REF!</v>
      </c>
    </row>
    <row r="809" spans="1:29" ht="13.5" customHeight="1">
      <c r="A809" s="37"/>
      <c r="B809" s="37"/>
      <c r="C809" s="37"/>
      <c r="D809" s="48"/>
      <c r="E809" s="68" t="s">
        <v>2727</v>
      </c>
      <c r="F809" s="41" t="s">
        <v>2728</v>
      </c>
      <c r="G809" s="41" t="s">
        <v>2729</v>
      </c>
      <c r="H809" s="49"/>
      <c r="K809" s="29" t="e">
        <f t="shared" si="188"/>
        <v>#REF!</v>
      </c>
      <c r="L809" s="30">
        <v>1</v>
      </c>
      <c r="M809" s="19" t="e">
        <f>IF(K809="1_ordning",M806+1,M806)</f>
        <v>#REF!</v>
      </c>
      <c r="N809" s="29">
        <v>23</v>
      </c>
      <c r="O809" s="19" t="e">
        <f t="shared" si="194"/>
        <v>#REF!</v>
      </c>
      <c r="P809" s="30">
        <v>64</v>
      </c>
      <c r="Q809" s="19" t="str">
        <f>IF(LEN(E809)-LEN(SUBSTITUTE(E809," ",""))=1,LEFT(E809,FIND(" ",E809)-1),Q806)</f>
        <v>Ficedula</v>
      </c>
      <c r="R809" s="19" t="e">
        <f>IF(Q809&lt;&gt;Q806,R806+1,R806)</f>
        <v>#REF!</v>
      </c>
      <c r="S809" s="30">
        <v>216</v>
      </c>
      <c r="T809" s="19" t="str">
        <f t="shared" si="189"/>
        <v>Ficedula hypoleuca</v>
      </c>
      <c r="U809" s="29" t="s">
        <v>2727</v>
      </c>
      <c r="V809" s="19" t="e">
        <f t="array" aca="1" ref="V809" ca="1">_xludf.XLOOKUP(U809,#REF!,#REF!)</f>
        <v>#NAME?</v>
      </c>
      <c r="W809" s="29">
        <v>27849</v>
      </c>
      <c r="X809" s="3" t="str">
        <f t="shared" si="195"/>
        <v/>
      </c>
      <c r="Y809" s="2" t="e">
        <f t="shared" si="190"/>
        <v>#REF!</v>
      </c>
      <c r="Z809" s="2" t="e">
        <f t="shared" si="191"/>
        <v>#REF!</v>
      </c>
      <c r="AA809" s="2" t="e">
        <f t="shared" si="192"/>
        <v>#REF!</v>
      </c>
      <c r="AB809" s="20" t="str">
        <f t="shared" si="193"/>
        <v>European Pied Flycatcher</v>
      </c>
      <c r="AC809" s="2" t="e">
        <f t="array" ref="AC809">IF(K809="3_art",IF(AB809=_xludf.XLOOKUP(W809,#REF!,#REF!),"",_xludf.XLOOKUP(W809,#REF!,#REF!)),IF(K809="2_familj",IF(AB809=_xludf.XLOOKUP(W809,#REF!,#REF!),"",_xludf.XLOOKUP(W809,#REF!,#REF!)),""))</f>
        <v>#REF!</v>
      </c>
    </row>
    <row r="810" spans="1:29" ht="13.5" customHeight="1">
      <c r="A810" s="37"/>
      <c r="B810" s="38" t="s">
        <v>36</v>
      </c>
      <c r="C810" s="38" t="s">
        <v>37</v>
      </c>
      <c r="D810" s="51"/>
      <c r="E810" s="65" t="s">
        <v>2730</v>
      </c>
      <c r="F810" s="45" t="s">
        <v>2731</v>
      </c>
      <c r="G810" s="45" t="s">
        <v>2732</v>
      </c>
      <c r="H810" s="60"/>
      <c r="K810" s="29" t="e">
        <f t="shared" si="188"/>
        <v>#REF!</v>
      </c>
      <c r="L810" s="30">
        <v>1</v>
      </c>
      <c r="M810" s="19" t="e">
        <f>IF(K810="1_ordning",M809+1,M809)</f>
        <v>#REF!</v>
      </c>
      <c r="N810" s="29">
        <v>23</v>
      </c>
      <c r="O810" s="19" t="e">
        <f t="shared" si="194"/>
        <v>#REF!</v>
      </c>
      <c r="P810" s="30">
        <v>64</v>
      </c>
      <c r="Q810" s="19" t="str">
        <f>IF(LEN(E810)-LEN(SUBSTITUTE(E810," ",""))=1,LEFT(E810,FIND(" ",E810)-1),Q809)</f>
        <v>Ficedula</v>
      </c>
      <c r="R810" s="19" t="e">
        <f>IF(Q810&lt;&gt;Q809,R809+1,R809)</f>
        <v>#REF!</v>
      </c>
      <c r="S810" s="30">
        <v>216</v>
      </c>
      <c r="T810" s="19" t="str">
        <f t="shared" si="189"/>
        <v>Ficedula hypoleuca hypoleuca</v>
      </c>
      <c r="U810" s="29" t="s">
        <v>2733</v>
      </c>
      <c r="V810" s="19" t="e">
        <f t="array" aca="1" ref="V810" ca="1">_xludf.XLOOKUP(U810,#REF!,#REF!)</f>
        <v>#NAME?</v>
      </c>
      <c r="W810" s="29">
        <v>27850</v>
      </c>
      <c r="X810" s="3" t="str">
        <f t="shared" si="195"/>
        <v/>
      </c>
      <c r="Y810" s="2" t="e">
        <f t="shared" si="190"/>
        <v>#REF!</v>
      </c>
      <c r="Z810" s="2" t="e">
        <f t="shared" si="191"/>
        <v>#REF!</v>
      </c>
      <c r="AA810" s="2" t="e">
        <f t="shared" si="192"/>
        <v>#REF!</v>
      </c>
      <c r="AB810" s="20" t="str">
        <f t="shared" si="193"/>
        <v xml:space="preserve">   Western Pied Flycatcher</v>
      </c>
      <c r="AC810" s="2" t="e">
        <f t="array" ref="AC810">IF(K810="3_art",IF(AB810=_xludf.XLOOKUP(W810,#REF!,#REF!),"",_xludf.XLOOKUP(W810,#REF!,#REF!)),IF(K810="2_familj",IF(AB810=_xludf.XLOOKUP(W810,#REF!,#REF!),"",_xludf.XLOOKUP(W810,#REF!,#REF!)),""))</f>
        <v>#REF!</v>
      </c>
    </row>
    <row r="811" spans="1:29" ht="13.5" customHeight="1">
      <c r="A811" s="37"/>
      <c r="B811" s="38" t="s">
        <v>36</v>
      </c>
      <c r="C811" s="61" t="s">
        <v>37</v>
      </c>
      <c r="D811" s="48"/>
      <c r="E811" s="40" t="s">
        <v>2734</v>
      </c>
      <c r="F811" s="41" t="s">
        <v>2735</v>
      </c>
      <c r="G811" s="41" t="s">
        <v>2736</v>
      </c>
      <c r="H811" s="50"/>
      <c r="K811" s="29" t="e">
        <f t="shared" si="188"/>
        <v>#REF!</v>
      </c>
      <c r="L811" s="30">
        <v>1</v>
      </c>
      <c r="M811" s="19" t="e">
        <f>IF(K811="1_ordning",M808+1,M808)</f>
        <v>#REF!</v>
      </c>
      <c r="N811" s="29">
        <v>23</v>
      </c>
      <c r="O811" s="19" t="e">
        <f t="shared" si="194"/>
        <v>#REF!</v>
      </c>
      <c r="P811" s="30">
        <v>64</v>
      </c>
      <c r="Q811" s="19" t="str">
        <f>IF(LEN(E811)-LEN(SUBSTITUTE(E811," ",""))=1,LEFT(E811,FIND(" ",E811)-1),Q808)</f>
        <v>Tarsiger</v>
      </c>
      <c r="R811" s="19" t="e">
        <f>IF(Q811&lt;&gt;Q808,R808+1,R808)</f>
        <v>#REF!</v>
      </c>
      <c r="S811" s="30">
        <v>217</v>
      </c>
      <c r="T811" s="19" t="str">
        <f t="shared" si="189"/>
        <v>Tarsiger cyanurus</v>
      </c>
      <c r="U811" s="29" t="s">
        <v>2734</v>
      </c>
      <c r="V811" s="19" t="e">
        <f t="array" aca="1" ref="V811" ca="1">_xludf.XLOOKUP(U811,#REF!,#REF!)</f>
        <v>#NAME?</v>
      </c>
      <c r="W811" s="29">
        <v>27882</v>
      </c>
      <c r="X811" s="3" t="str">
        <f t="shared" si="195"/>
        <v/>
      </c>
      <c r="Y811" s="2" t="e">
        <f t="shared" si="190"/>
        <v>#REF!</v>
      </c>
      <c r="Z811" s="2" t="e">
        <f t="shared" si="191"/>
        <v>#REF!</v>
      </c>
      <c r="AA811" s="2" t="e">
        <f t="shared" si="192"/>
        <v>#REF!</v>
      </c>
      <c r="AB811" s="20" t="str">
        <f t="shared" si="193"/>
        <v>Red-flanked Bluetail</v>
      </c>
      <c r="AC811" s="2" t="e">
        <f t="array" ref="AC811">IF(K811="3_art",IF(AB811=_xludf.XLOOKUP(W811,#REF!,#REF!),"",_xludf.XLOOKUP(W811,#REF!,#REF!)),IF(K811="2_familj",IF(AB811=_xludf.XLOOKUP(W811,#REF!,#REF!),"",_xludf.XLOOKUP(W811,#REF!,#REF!)),""))</f>
        <v>#REF!</v>
      </c>
    </row>
    <row r="812" spans="1:29" ht="13.5" customHeight="1">
      <c r="A812" s="37"/>
      <c r="B812" s="37"/>
      <c r="C812" s="37"/>
      <c r="D812" s="48"/>
      <c r="E812" s="68" t="s">
        <v>2737</v>
      </c>
      <c r="F812" s="41" t="s">
        <v>2738</v>
      </c>
      <c r="G812" s="41" t="s">
        <v>2739</v>
      </c>
      <c r="H812" s="49"/>
      <c r="K812" s="29" t="e">
        <f t="shared" si="188"/>
        <v>#REF!</v>
      </c>
      <c r="L812" s="30">
        <v>1</v>
      </c>
      <c r="M812" s="19" t="e">
        <f>IF(K812="1_ordning",M816+1,M816)</f>
        <v>#REF!</v>
      </c>
      <c r="N812" s="29">
        <v>23</v>
      </c>
      <c r="O812" s="19" t="e">
        <f t="shared" si="194"/>
        <v>#REF!</v>
      </c>
      <c r="P812" s="30">
        <v>64</v>
      </c>
      <c r="Q812" s="19" t="str">
        <f>IF(LEN(E812)-LEN(SUBSTITUTE(E812," ",""))=1,LEFT(E812,FIND(" ",E812)-1),Q816)</f>
        <v>Phoenicurus</v>
      </c>
      <c r="R812" s="19" t="e">
        <f>IF(Q812&lt;&gt;Q816,R816+1,R816)</f>
        <v>#REF!</v>
      </c>
      <c r="S812" s="30">
        <v>218</v>
      </c>
      <c r="T812" s="19" t="str">
        <f t="shared" si="189"/>
        <v>Phoenicurus ochruros</v>
      </c>
      <c r="U812" s="29" t="s">
        <v>2737</v>
      </c>
      <c r="V812" s="19" t="e">
        <f t="array" aca="1" ref="V812" ca="1">_xludf.XLOOKUP(U812,#REF!,#REF!)</f>
        <v>#NAME?</v>
      </c>
      <c r="W812" s="29">
        <v>27918</v>
      </c>
      <c r="X812" s="3" t="str">
        <f t="shared" si="195"/>
        <v/>
      </c>
      <c r="Y812" s="2" t="e">
        <f t="shared" si="190"/>
        <v>#REF!</v>
      </c>
      <c r="Z812" s="2" t="e">
        <f t="shared" si="191"/>
        <v>#REF!</v>
      </c>
      <c r="AA812" s="2" t="e">
        <f t="shared" si="192"/>
        <v>#REF!</v>
      </c>
      <c r="AB812" s="20" t="str">
        <f t="shared" si="193"/>
        <v>Black Redstart</v>
      </c>
      <c r="AC812" s="2" t="e">
        <f t="array" ref="AC812">IF(K812="3_art",IF(AB812=_xludf.XLOOKUP(W812,#REF!,#REF!),"",_xludf.XLOOKUP(W812,#REF!,#REF!)),IF(K812="2_familj",IF(AB812=_xludf.XLOOKUP(W812,#REF!,#REF!),"",_xludf.XLOOKUP(W812,#REF!,#REF!)),""))</f>
        <v>#REF!</v>
      </c>
    </row>
    <row r="813" spans="1:29" ht="13.5" customHeight="1">
      <c r="A813" s="37"/>
      <c r="B813" s="38" t="s">
        <v>36</v>
      </c>
      <c r="C813" s="38" t="s">
        <v>37</v>
      </c>
      <c r="D813" s="51"/>
      <c r="E813" s="65" t="s">
        <v>2740</v>
      </c>
      <c r="F813" s="45" t="s">
        <v>2741</v>
      </c>
      <c r="G813" s="45" t="s">
        <v>2742</v>
      </c>
      <c r="H813" s="60"/>
      <c r="K813" s="29" t="e">
        <f t="shared" si="188"/>
        <v>#REF!</v>
      </c>
      <c r="L813" s="30">
        <v>1</v>
      </c>
      <c r="M813" s="19" t="e">
        <f>IF(K813="1_ordning",M812+1,M812)</f>
        <v>#REF!</v>
      </c>
      <c r="N813" s="29">
        <v>23</v>
      </c>
      <c r="O813" s="19" t="e">
        <f t="shared" si="194"/>
        <v>#REF!</v>
      </c>
      <c r="P813" s="30">
        <v>64</v>
      </c>
      <c r="Q813" s="19" t="str">
        <f>IF(LEN(E813)-LEN(SUBSTITUTE(E813," ",""))=1,LEFT(E813,FIND(" ",E813)-1),Q812)</f>
        <v>Phoenicurus</v>
      </c>
      <c r="R813" s="19" t="e">
        <f>IF(Q813&lt;&gt;Q812,R812+1,R812)</f>
        <v>#REF!</v>
      </c>
      <c r="S813" s="30">
        <v>218</v>
      </c>
      <c r="T813" s="19" t="str">
        <f t="shared" si="189"/>
        <v>Phoenicurus ochruros gibraltariensis</v>
      </c>
      <c r="U813" s="29" t="s">
        <v>2743</v>
      </c>
      <c r="V813" s="19" t="e">
        <f t="array" aca="1" ref="V813" ca="1">_xludf.XLOOKUP(U813,#REF!,#REF!)</f>
        <v>#NAME?</v>
      </c>
      <c r="W813" s="29">
        <v>27919</v>
      </c>
      <c r="X813" s="3" t="str">
        <f t="shared" si="195"/>
        <v/>
      </c>
      <c r="Y813" s="2" t="e">
        <f t="shared" si="190"/>
        <v>#REF!</v>
      </c>
      <c r="Z813" s="2" t="e">
        <f t="shared" si="191"/>
        <v>#REF!</v>
      </c>
      <c r="AA813" s="2" t="e">
        <f t="shared" si="192"/>
        <v>#REF!</v>
      </c>
      <c r="AB813" s="20" t="str">
        <f t="shared" si="193"/>
        <v xml:space="preserve">   Western Black Redstart</v>
      </c>
      <c r="AC813" s="2" t="e">
        <f t="array" ref="AC813">IF(K813="3_art",IF(AB813=_xludf.XLOOKUP(W813,#REF!,#REF!),"",_xludf.XLOOKUP(W813,#REF!,#REF!)),IF(K813="2_familj",IF(AB813=_xludf.XLOOKUP(W813,#REF!,#REF!),"",_xludf.XLOOKUP(W813,#REF!,#REF!)),""))</f>
        <v>#REF!</v>
      </c>
    </row>
    <row r="814" spans="1:29" ht="26">
      <c r="A814" s="37" t="s">
        <v>84</v>
      </c>
      <c r="B814" s="37" t="s">
        <v>36</v>
      </c>
      <c r="C814" s="37" t="s">
        <v>31</v>
      </c>
      <c r="D814" s="72" t="s">
        <v>2744</v>
      </c>
      <c r="E814" s="65" t="s">
        <v>2745</v>
      </c>
      <c r="F814" s="126" t="s">
        <v>2746</v>
      </c>
      <c r="G814" s="45" t="s">
        <v>2747</v>
      </c>
      <c r="H814" s="42"/>
      <c r="I814" s="127"/>
      <c r="K814" s="29"/>
      <c r="L814" s="30"/>
      <c r="M814" s="19"/>
      <c r="N814" s="29"/>
      <c r="O814" s="19"/>
      <c r="P814" s="30"/>
      <c r="Q814" s="19"/>
      <c r="R814" s="19"/>
      <c r="S814" s="30"/>
      <c r="T814" s="19"/>
      <c r="U814" s="29"/>
      <c r="V814" s="19"/>
      <c r="W814" s="29"/>
      <c r="X814" s="3"/>
      <c r="Y814" s="2"/>
      <c r="Z814" s="2"/>
      <c r="AA814" s="2"/>
      <c r="AB814" s="20" t="str">
        <f t="shared" si="193"/>
        <v xml:space="preserve">   Turkestan / Sayan Black Redstart*</v>
      </c>
      <c r="AC814" s="2" t="str">
        <f t="array" ref="AC814">IF(K814="3_art",IF(AB814=_xludf.XLOOKUP(W814,#REF!,#REF!),"",_xludf.XLOOKUP(W814,#REF!,#REF!)),IF(K814="2_familj",IF(AB814=_xludf.XLOOKUP(W814,#REF!,#REF!),"",_xludf.XLOOKUP(W814,#REF!,#REF!)),""))</f>
        <v/>
      </c>
    </row>
    <row r="815" spans="1:29" ht="13.5" customHeight="1">
      <c r="A815" s="37"/>
      <c r="B815" s="37"/>
      <c r="C815" s="37"/>
      <c r="D815" s="48"/>
      <c r="E815" s="68" t="s">
        <v>2748</v>
      </c>
      <c r="F815" s="41" t="s">
        <v>2749</v>
      </c>
      <c r="G815" s="41" t="s">
        <v>2750</v>
      </c>
      <c r="H815" s="49"/>
      <c r="K815" s="29" t="e">
        <f t="shared" ref="K815:K959" si="220">IF(#REF!="Ordning","1_ordning",IF(#REF!="Familj","2_familj",IF(LEN(E815)-LEN(SUBSTITUTE(E815," ",""))=1,"3_art",IF(LEN(E815)-LEN(SUBSTITUTE(E815," ",""))=5,"4_underart","9_CHECK ERROR"))))</f>
        <v>#REF!</v>
      </c>
      <c r="L815" s="30">
        <v>1</v>
      </c>
      <c r="M815" s="19" t="e">
        <f>IF(K815="1_ordning",M811+1,M811)</f>
        <v>#REF!</v>
      </c>
      <c r="N815" s="29">
        <v>23</v>
      </c>
      <c r="O815" s="19" t="e">
        <f>IF(K815="2_familj",O813+1,O813)</f>
        <v>#REF!</v>
      </c>
      <c r="P815" s="30">
        <v>64</v>
      </c>
      <c r="Q815" s="19" t="str">
        <f>IF(LEN(E815)-LEN(SUBSTITUTE(E815," ",""))=1,LEFT(E815,FIND(" ",E815)-1),Q811)</f>
        <v>Phoenicurus</v>
      </c>
      <c r="R815" s="19" t="e">
        <f>IF(Q815&lt;&gt;Q811,R811+1,R811)</f>
        <v>#REF!</v>
      </c>
      <c r="S815" s="30">
        <v>218</v>
      </c>
      <c r="T815" s="19" t="str">
        <f t="shared" ref="T815:T959" si="221">IF(LEN(E815)-LEN(SUBSTITUTE(E815,".",""))=0,TRIM(E815),TRIM(CONCATENATE(LEFT(TRIM(E815),FIND(" ",TRIM(E815))-1)," ",MID(TRIM(E815),FIND(" ",TRIM(E815))+4,99)," ",MID(TRIM(E815),FIND(" ",TRIM(E815))+4,99))))</f>
        <v>Phoenicurus phoenicurus</v>
      </c>
      <c r="U815" s="29" t="s">
        <v>2748</v>
      </c>
      <c r="V815" s="19" t="e">
        <f t="array" aca="1" ref="V815" ca="1">_xludf.XLOOKUP(U815,#REF!,#REF!)</f>
        <v>#NAME?</v>
      </c>
      <c r="W815" s="29">
        <v>27926</v>
      </c>
      <c r="X815" s="3" t="str">
        <f>IF(W815&gt;W813,"","Fel i ordningen!")</f>
        <v/>
      </c>
      <c r="Y815" s="2" t="e">
        <f t="shared" ref="Y815:Y959" si="222">IF(K815="4_underart",CONCATENATE("   ",U815),U815)</f>
        <v>#REF!</v>
      </c>
      <c r="Z815" s="2" t="e">
        <f t="shared" ref="Z815:Z977" si="223">IF(#REF!&lt;&gt;"Ordning",IF(#REF!&lt;&gt;"Familj",#REF!,""),"")</f>
        <v>#REF!</v>
      </c>
      <c r="AA815" s="2" t="e">
        <f t="shared" ref="AA815:AA977" si="224">IF(#REF!="Ordning",#REF!,IF(#REF!="Familj",#REF!,""))</f>
        <v>#REF!</v>
      </c>
      <c r="AB815" s="20" t="str">
        <f t="shared" si="193"/>
        <v>Common Redstart</v>
      </c>
      <c r="AC815" s="2" t="e">
        <f t="array" ref="AC815">IF(K815="3_art",IF(AB815=_xludf.XLOOKUP(W815,#REF!,#REF!),"",_xludf.XLOOKUP(W815,#REF!,#REF!)),IF(K815="2_familj",IF(AB815=_xludf.XLOOKUP(W815,#REF!,#REF!),"",_xludf.XLOOKUP(W815,#REF!,#REF!)),""))</f>
        <v>#REF!</v>
      </c>
    </row>
    <row r="816" spans="1:29" ht="13.5" customHeight="1">
      <c r="A816" s="37"/>
      <c r="B816" s="38" t="s">
        <v>36</v>
      </c>
      <c r="C816" s="38" t="s">
        <v>37</v>
      </c>
      <c r="D816" s="51"/>
      <c r="E816" s="65" t="s">
        <v>2751</v>
      </c>
      <c r="F816" s="45" t="s">
        <v>2752</v>
      </c>
      <c r="G816" s="45" t="s">
        <v>2753</v>
      </c>
      <c r="H816" s="60"/>
      <c r="K816" s="29" t="e">
        <f t="shared" si="220"/>
        <v>#REF!</v>
      </c>
      <c r="L816" s="30">
        <v>1</v>
      </c>
      <c r="M816" s="19" t="e">
        <f>IF(K816="1_ordning",M815+1,M815)</f>
        <v>#REF!</v>
      </c>
      <c r="N816" s="29">
        <v>23</v>
      </c>
      <c r="O816" s="19" t="e">
        <f t="shared" ref="O816:O959" si="225">IF(K816="2_familj",O815+1,O815)</f>
        <v>#REF!</v>
      </c>
      <c r="P816" s="30">
        <v>64</v>
      </c>
      <c r="Q816" s="19" t="str">
        <f>IF(LEN(E816)-LEN(SUBSTITUTE(E816," ",""))=1,LEFT(E816,FIND(" ",E816)-1),Q815)</f>
        <v>Phoenicurus</v>
      </c>
      <c r="R816" s="19" t="e">
        <f>IF(Q816&lt;&gt;Q815,R815+1,R815)</f>
        <v>#REF!</v>
      </c>
      <c r="S816" s="30">
        <v>218</v>
      </c>
      <c r="T816" s="19" t="str">
        <f t="shared" si="221"/>
        <v>Phoenicurus phoenicurus phoenicurus</v>
      </c>
      <c r="U816" s="29" t="s">
        <v>2754</v>
      </c>
      <c r="V816" s="19" t="e">
        <f t="array" aca="1" ref="V816" ca="1">_xludf.XLOOKUP(U816,#REF!,#REF!)</f>
        <v>#NAME?</v>
      </c>
      <c r="W816" s="29">
        <v>27927</v>
      </c>
      <c r="X816" s="3" t="str">
        <f t="shared" ref="X816:X959" si="226">IF(W816&gt;W815,"","Fel i ordningen!")</f>
        <v/>
      </c>
      <c r="Y816" s="2" t="e">
        <f t="shared" si="222"/>
        <v>#REF!</v>
      </c>
      <c r="Z816" s="2" t="e">
        <f t="shared" si="223"/>
        <v>#REF!</v>
      </c>
      <c r="AA816" s="2" t="e">
        <f t="shared" si="224"/>
        <v>#REF!</v>
      </c>
      <c r="AB816" s="20" t="str">
        <f t="shared" si="193"/>
        <v xml:space="preserve">   Northern Common Redstart</v>
      </c>
      <c r="AC816" s="2" t="e">
        <f t="array" ref="AC816">IF(K816="3_art",IF(AB816=_xludf.XLOOKUP(W816,#REF!,#REF!),"",_xludf.XLOOKUP(W816,#REF!,#REF!)),IF(K816="2_familj",IF(AB816=_xludf.XLOOKUP(W816,#REF!,#REF!),"",_xludf.XLOOKUP(W816,#REF!,#REF!)),""))</f>
        <v>#REF!</v>
      </c>
    </row>
    <row r="817" spans="1:29" ht="13.5" customHeight="1">
      <c r="A817" s="38" t="s">
        <v>84</v>
      </c>
      <c r="B817" s="38" t="s">
        <v>36</v>
      </c>
      <c r="C817" s="38" t="s">
        <v>31</v>
      </c>
      <c r="D817" s="66" t="s">
        <v>1112</v>
      </c>
      <c r="E817" s="68" t="s">
        <v>2755</v>
      </c>
      <c r="F817" s="41" t="s">
        <v>2756</v>
      </c>
      <c r="G817" s="41" t="s">
        <v>2757</v>
      </c>
      <c r="H817" s="49"/>
      <c r="K817" s="29" t="e">
        <f t="shared" si="220"/>
        <v>#REF!</v>
      </c>
      <c r="L817" s="30">
        <v>1</v>
      </c>
      <c r="M817" s="19" t="e">
        <f>IF(K817="1_ordning",M813+1,M813)</f>
        <v>#REF!</v>
      </c>
      <c r="N817" s="29">
        <v>23</v>
      </c>
      <c r="O817" s="19" t="e">
        <f t="shared" si="225"/>
        <v>#REF!</v>
      </c>
      <c r="P817" s="30">
        <v>64</v>
      </c>
      <c r="Q817" s="19" t="str">
        <f>IF(LEN(E817)-LEN(SUBSTITUTE(E817," ",""))=1,LEFT(E817,FIND(" ",E817)-1),Q813)</f>
        <v>Monticola</v>
      </c>
      <c r="R817" s="19" t="e">
        <f>IF(Q817&lt;&gt;Q813,R813+1,R813)</f>
        <v>#REF!</v>
      </c>
      <c r="S817" s="30">
        <v>219</v>
      </c>
      <c r="T817" s="19" t="str">
        <f t="shared" si="221"/>
        <v>Monticola saxatilis</v>
      </c>
      <c r="U817" s="29" t="s">
        <v>2755</v>
      </c>
      <c r="V817" s="19" t="e">
        <f t="array" aca="1" ref="V817" ca="1">_xludf.XLOOKUP(U817,#REF!,#REF!)</f>
        <v>#NAME?</v>
      </c>
      <c r="W817" s="29">
        <v>27947</v>
      </c>
      <c r="X817" s="3" t="str">
        <f t="shared" si="226"/>
        <v/>
      </c>
      <c r="Y817" s="2" t="e">
        <f t="shared" si="222"/>
        <v>#REF!</v>
      </c>
      <c r="Z817" s="2" t="e">
        <f t="shared" si="223"/>
        <v>#REF!</v>
      </c>
      <c r="AA817" s="2" t="e">
        <f t="shared" si="224"/>
        <v>#REF!</v>
      </c>
      <c r="AB817" s="20" t="str">
        <f t="shared" si="193"/>
        <v>Common Rock Thrush</v>
      </c>
      <c r="AC817" s="2" t="e">
        <f t="array" ref="AC817">IF(K817="3_art",IF(AB817=_xludf.XLOOKUP(W817,#REF!,#REF!),"",_xludf.XLOOKUP(W817,#REF!,#REF!)),IF(K817="2_familj",IF(AB817=_xludf.XLOOKUP(W817,#REF!,#REF!),"",_xludf.XLOOKUP(W817,#REF!,#REF!)),""))</f>
        <v>#REF!</v>
      </c>
    </row>
    <row r="818" spans="1:29" ht="13.5" customHeight="1">
      <c r="A818" s="38" t="s">
        <v>84</v>
      </c>
      <c r="B818" s="38" t="s">
        <v>36</v>
      </c>
      <c r="C818" s="38" t="s">
        <v>31</v>
      </c>
      <c r="D818" s="66" t="s">
        <v>460</v>
      </c>
      <c r="E818" s="68" t="s">
        <v>2758</v>
      </c>
      <c r="F818" s="41" t="s">
        <v>2759</v>
      </c>
      <c r="G818" s="41" t="s">
        <v>2760</v>
      </c>
      <c r="H818" s="41" t="s">
        <v>343</v>
      </c>
      <c r="K818" s="29" t="e">
        <f t="shared" si="220"/>
        <v>#REF!</v>
      </c>
      <c r="L818" s="30">
        <v>1</v>
      </c>
      <c r="M818" s="19" t="e">
        <f t="shared" ref="M818:M819" si="227">IF(K818="1_ordning",M817+1,M817)</f>
        <v>#REF!</v>
      </c>
      <c r="N818" s="29">
        <v>23</v>
      </c>
      <c r="O818" s="19" t="e">
        <f t="shared" si="225"/>
        <v>#REF!</v>
      </c>
      <c r="P818" s="30">
        <v>64</v>
      </c>
      <c r="Q818" s="19" t="str">
        <f t="shared" ref="Q818:Q819" si="228">IF(LEN(E818)-LEN(SUBSTITUTE(E818," ",""))=1,LEFT(E818,FIND(" ",E818)-1),Q817)</f>
        <v>Monticola</v>
      </c>
      <c r="R818" s="19" t="e">
        <f t="shared" ref="R818:R819" si="229">IF(Q818&lt;&gt;Q817,R817+1,R817)</f>
        <v>#REF!</v>
      </c>
      <c r="S818" s="30">
        <v>219</v>
      </c>
      <c r="T818" s="19" t="str">
        <f t="shared" si="221"/>
        <v>Monticola solitarius</v>
      </c>
      <c r="U818" s="29" t="s">
        <v>2758</v>
      </c>
      <c r="V818" s="19" t="e">
        <f t="array" aca="1" ref="V818" ca="1">_xludf.XLOOKUP(U818,#REF!,#REF!)</f>
        <v>#NAME?</v>
      </c>
      <c r="W818" s="29">
        <v>27948</v>
      </c>
      <c r="X818" s="3" t="str">
        <f t="shared" si="226"/>
        <v/>
      </c>
      <c r="Y818" s="2" t="e">
        <f t="shared" si="222"/>
        <v>#REF!</v>
      </c>
      <c r="Z818" s="2" t="e">
        <f t="shared" si="223"/>
        <v>#REF!</v>
      </c>
      <c r="AA818" s="2" t="e">
        <f t="shared" si="224"/>
        <v>#REF!</v>
      </c>
      <c r="AB818" s="20" t="str">
        <f t="shared" si="193"/>
        <v>Blue Rock Thrush</v>
      </c>
      <c r="AC818" s="2" t="e">
        <f t="array" ref="AC818">IF(K818="3_art",IF(AB818=_xludf.XLOOKUP(W818,#REF!,#REF!),"",_xludf.XLOOKUP(W818,#REF!,#REF!)),IF(K818="2_familj",IF(AB818=_xludf.XLOOKUP(W818,#REF!,#REF!),"",_xludf.XLOOKUP(W818,#REF!,#REF!)),""))</f>
        <v>#REF!</v>
      </c>
    </row>
    <row r="819" spans="1:29" ht="13.5" customHeight="1">
      <c r="A819" s="37"/>
      <c r="B819" s="38" t="s">
        <v>36</v>
      </c>
      <c r="C819" s="38" t="s">
        <v>37</v>
      </c>
      <c r="D819" s="48"/>
      <c r="E819" s="68" t="s">
        <v>2761</v>
      </c>
      <c r="F819" s="41" t="s">
        <v>2762</v>
      </c>
      <c r="G819" s="41" t="s">
        <v>2763</v>
      </c>
      <c r="H819" s="49"/>
      <c r="K819" s="29" t="e">
        <f t="shared" si="220"/>
        <v>#REF!</v>
      </c>
      <c r="L819" s="30">
        <v>1</v>
      </c>
      <c r="M819" s="19" t="e">
        <f t="shared" si="227"/>
        <v>#REF!</v>
      </c>
      <c r="N819" s="29">
        <v>23</v>
      </c>
      <c r="O819" s="19" t="e">
        <f t="shared" si="225"/>
        <v>#REF!</v>
      </c>
      <c r="P819" s="30">
        <v>64</v>
      </c>
      <c r="Q819" s="19" t="str">
        <f t="shared" si="228"/>
        <v>Saxicola</v>
      </c>
      <c r="R819" s="19" t="e">
        <f t="shared" si="229"/>
        <v>#REF!</v>
      </c>
      <c r="S819" s="30">
        <v>220</v>
      </c>
      <c r="T819" s="19" t="str">
        <f t="shared" si="221"/>
        <v>Saxicola rubetra</v>
      </c>
      <c r="U819" s="29" t="s">
        <v>2761</v>
      </c>
      <c r="V819" s="19" t="e">
        <f t="array" aca="1" ref="V819" ca="1">_xludf.XLOOKUP(U819,#REF!,#REF!)</f>
        <v>#NAME?</v>
      </c>
      <c r="W819" s="29">
        <v>27967</v>
      </c>
      <c r="X819" s="3" t="str">
        <f t="shared" si="226"/>
        <v/>
      </c>
      <c r="Y819" s="2" t="e">
        <f t="shared" si="222"/>
        <v>#REF!</v>
      </c>
      <c r="Z819" s="2" t="e">
        <f t="shared" si="223"/>
        <v>#REF!</v>
      </c>
      <c r="AA819" s="2" t="e">
        <f t="shared" si="224"/>
        <v>#REF!</v>
      </c>
      <c r="AB819" s="20" t="str">
        <f t="shared" si="193"/>
        <v>Whinchat</v>
      </c>
      <c r="AC819" s="2" t="e">
        <f t="array" ref="AC819">IF(K819="3_art",IF(AB819=_xludf.XLOOKUP(W819,#REF!,#REF!),"",_xludf.XLOOKUP(W819,#REF!,#REF!)),IF(K819="2_familj",IF(AB819=_xludf.XLOOKUP(W819,#REF!,#REF!),"",_xludf.XLOOKUP(W819,#REF!,#REF!)),""))</f>
        <v>#REF!</v>
      </c>
    </row>
    <row r="820" spans="1:29" ht="13.5" customHeight="1">
      <c r="A820" s="38" t="s">
        <v>84</v>
      </c>
      <c r="B820" s="38" t="s">
        <v>36</v>
      </c>
      <c r="C820" s="38" t="s">
        <v>31</v>
      </c>
      <c r="D820" s="66" t="s">
        <v>377</v>
      </c>
      <c r="E820" s="68" t="s">
        <v>2764</v>
      </c>
      <c r="F820" s="41" t="s">
        <v>2765</v>
      </c>
      <c r="G820" s="41" t="s">
        <v>2766</v>
      </c>
      <c r="H820" s="41" t="s">
        <v>343</v>
      </c>
      <c r="K820" s="29" t="e">
        <f t="shared" si="220"/>
        <v>#REF!</v>
      </c>
      <c r="L820" s="30">
        <v>1</v>
      </c>
      <c r="M820" s="19" t="e">
        <f>IF(K820="1_ordning",M824+1,M824)</f>
        <v>#REF!</v>
      </c>
      <c r="N820" s="29">
        <v>23</v>
      </c>
      <c r="O820" s="19" t="e">
        <f t="shared" si="225"/>
        <v>#REF!</v>
      </c>
      <c r="P820" s="30">
        <v>64</v>
      </c>
      <c r="Q820" s="19" t="str">
        <f>IF(LEN(E820)-LEN(SUBSTITUTE(E820," ",""))=1,LEFT(E820,FIND(" ",E820)-1),Q824)</f>
        <v>Saxicola</v>
      </c>
      <c r="R820" s="19" t="e">
        <f>IF(Q820&lt;&gt;Q824,R824+1,R824)</f>
        <v>#REF!</v>
      </c>
      <c r="S820" s="30">
        <v>220</v>
      </c>
      <c r="T820" s="19" t="str">
        <f t="shared" si="221"/>
        <v>Saxicola caprata</v>
      </c>
      <c r="U820" s="29" t="s">
        <v>2764</v>
      </c>
      <c r="V820" s="19" t="e">
        <f t="array" aca="1" ref="V820" ca="1">_xludf.XLOOKUP(U820,#REF!,#REF!)</f>
        <v>#NAME?</v>
      </c>
      <c r="W820" s="29">
        <v>27969</v>
      </c>
      <c r="X820" s="3" t="str">
        <f t="shared" si="226"/>
        <v/>
      </c>
      <c r="Y820" s="2" t="e">
        <f t="shared" si="222"/>
        <v>#REF!</v>
      </c>
      <c r="Z820" s="2" t="e">
        <f t="shared" si="223"/>
        <v>#REF!</v>
      </c>
      <c r="AA820" s="2" t="e">
        <f t="shared" si="224"/>
        <v>#REF!</v>
      </c>
      <c r="AB820" s="20" t="str">
        <f t="shared" si="193"/>
        <v>Pied Bush Chat</v>
      </c>
      <c r="AC820" s="2" t="e">
        <f t="array" ref="AC820">IF(K820="3_art",IF(AB820=_xludf.XLOOKUP(W820,#REF!,#REF!),"",_xludf.XLOOKUP(W820,#REF!,#REF!)),IF(K820="2_familj",IF(AB820=_xludf.XLOOKUP(W820,#REF!,#REF!),"",_xludf.XLOOKUP(W820,#REF!,#REF!)),""))</f>
        <v>#REF!</v>
      </c>
    </row>
    <row r="821" spans="1:29" ht="13.5" customHeight="1">
      <c r="A821" s="39" t="s">
        <v>84</v>
      </c>
      <c r="B821" s="56"/>
      <c r="C821" s="38" t="s">
        <v>55</v>
      </c>
      <c r="D821" s="48"/>
      <c r="E821" s="68" t="s">
        <v>2767</v>
      </c>
      <c r="F821" s="41" t="s">
        <v>2768</v>
      </c>
      <c r="G821" s="41" t="s">
        <v>2769</v>
      </c>
      <c r="H821" s="41" t="s">
        <v>2770</v>
      </c>
      <c r="K821" s="29" t="e">
        <f t="shared" si="220"/>
        <v>#REF!</v>
      </c>
      <c r="L821" s="30">
        <v>1</v>
      </c>
      <c r="M821" s="19" t="e">
        <f>IF(K821="1_ordning",M827+1,M827)</f>
        <v>#REF!</v>
      </c>
      <c r="N821" s="29">
        <v>23</v>
      </c>
      <c r="O821" s="19" t="e">
        <f t="shared" si="225"/>
        <v>#REF!</v>
      </c>
      <c r="P821" s="30">
        <v>64</v>
      </c>
      <c r="Q821" s="19" t="str">
        <f>IF(LEN(E821)-LEN(SUBSTITUTE(E821," ",""))=1,LEFT(E821,FIND(" ",E821)-1),Q827)</f>
        <v>Saxicola</v>
      </c>
      <c r="R821" s="19" t="e">
        <f>IF(Q821&lt;&gt;Q827,R827+1,R827)</f>
        <v>#REF!</v>
      </c>
      <c r="S821" s="30">
        <v>220</v>
      </c>
      <c r="T821" s="19" t="str">
        <f t="shared" si="221"/>
        <v>Saxicola maurus</v>
      </c>
      <c r="U821" s="29" t="s">
        <v>2767</v>
      </c>
      <c r="V821" s="19" t="e">
        <f t="array" aca="1" ref="V821" ca="1">_xludf.XLOOKUP(U821,#REF!,#REF!)</f>
        <v>#NAME?</v>
      </c>
      <c r="W821" s="29">
        <v>27988</v>
      </c>
      <c r="X821" s="3" t="str">
        <f t="shared" si="226"/>
        <v/>
      </c>
      <c r="Y821" s="2" t="e">
        <f t="shared" si="222"/>
        <v>#REF!</v>
      </c>
      <c r="Z821" s="2" t="e">
        <f t="shared" si="223"/>
        <v>#REF!</v>
      </c>
      <c r="AA821" s="2" t="e">
        <f t="shared" si="224"/>
        <v>#REF!</v>
      </c>
      <c r="AB821" s="20" t="str">
        <f t="shared" si="193"/>
        <v>Siberian Stonechat</v>
      </c>
      <c r="AC821" s="2" t="e">
        <f t="array" ref="AC821">IF(K821="3_art",IF(AB821=_xludf.XLOOKUP(W821,#REF!,#REF!),"",_xludf.XLOOKUP(W821,#REF!,#REF!)),IF(K821="2_familj",IF(AB821=_xludf.XLOOKUP(W821,#REF!,#REF!),"",_xludf.XLOOKUP(W821,#REF!,#REF!)),""))</f>
        <v>#REF!</v>
      </c>
    </row>
    <row r="822" spans="1:29" ht="13.5" customHeight="1">
      <c r="A822" s="38"/>
      <c r="B822" s="38" t="s">
        <v>36</v>
      </c>
      <c r="C822" s="38" t="s">
        <v>31</v>
      </c>
      <c r="D822" s="62" t="s">
        <v>634</v>
      </c>
      <c r="E822" s="65" t="s">
        <v>2771</v>
      </c>
      <c r="F822" s="45" t="s">
        <v>2772</v>
      </c>
      <c r="G822" s="45" t="s">
        <v>2773</v>
      </c>
      <c r="H822" s="60"/>
      <c r="K822" s="29" t="e">
        <f t="shared" si="220"/>
        <v>#REF!</v>
      </c>
      <c r="L822" s="30">
        <v>1</v>
      </c>
      <c r="M822" s="19" t="e">
        <f t="shared" ref="M822:M824" si="230">IF(K822="1_ordning",M821+1,M821)</f>
        <v>#REF!</v>
      </c>
      <c r="N822" s="29">
        <v>23</v>
      </c>
      <c r="O822" s="19" t="e">
        <f t="shared" si="225"/>
        <v>#REF!</v>
      </c>
      <c r="P822" s="30">
        <v>64</v>
      </c>
      <c r="Q822" s="19" t="str">
        <f t="shared" ref="Q822:Q824" si="231">IF(LEN(E822)-LEN(SUBSTITUTE(E822," ",""))=1,LEFT(E822,FIND(" ",E822)-1),Q821)</f>
        <v>Saxicola</v>
      </c>
      <c r="R822" s="19" t="e">
        <f t="shared" ref="R822:R824" si="232">IF(Q822&lt;&gt;Q821,R821+1,R821)</f>
        <v>#REF!</v>
      </c>
      <c r="S822" s="30">
        <v>220</v>
      </c>
      <c r="T822" s="19" t="str">
        <f t="shared" si="221"/>
        <v>Saxicola maurus hemprichii</v>
      </c>
      <c r="U822" s="29" t="s">
        <v>2774</v>
      </c>
      <c r="V822" s="19" t="e">
        <f t="array" aca="1" ref="V822" ca="1">_xludf.XLOOKUP(U822,#REF!,#REF!)</f>
        <v>#NAME?</v>
      </c>
      <c r="W822" s="29">
        <v>27989</v>
      </c>
      <c r="X822" s="3" t="str">
        <f t="shared" si="226"/>
        <v/>
      </c>
      <c r="Y822" s="2" t="e">
        <f t="shared" si="222"/>
        <v>#REF!</v>
      </c>
      <c r="Z822" s="2" t="e">
        <f t="shared" si="223"/>
        <v>#REF!</v>
      </c>
      <c r="AA822" s="2" t="e">
        <f t="shared" si="224"/>
        <v>#REF!</v>
      </c>
      <c r="AB822" s="20" t="str">
        <f t="shared" si="193"/>
        <v xml:space="preserve">   Caspian Stonechat</v>
      </c>
      <c r="AC822" s="2" t="e">
        <f t="array" ref="AC822">IF(K822="3_art",IF(AB822=_xludf.XLOOKUP(W822,#REF!,#REF!),"",_xludf.XLOOKUP(W822,#REF!,#REF!)),IF(K822="2_familj",IF(AB822=_xludf.XLOOKUP(W822,#REF!,#REF!),"",_xludf.XLOOKUP(W822,#REF!,#REF!)),""))</f>
        <v>#REF!</v>
      </c>
    </row>
    <row r="823" spans="1:29" ht="13.5" customHeight="1">
      <c r="A823" s="38"/>
      <c r="B823" s="38" t="s">
        <v>36</v>
      </c>
      <c r="C823" s="38" t="s">
        <v>31</v>
      </c>
      <c r="D823" s="72" t="s">
        <v>165</v>
      </c>
      <c r="E823" s="65" t="s">
        <v>2775</v>
      </c>
      <c r="F823" s="45" t="s">
        <v>2776</v>
      </c>
      <c r="G823" s="45" t="s">
        <v>2777</v>
      </c>
      <c r="H823" s="60"/>
      <c r="K823" s="29" t="e">
        <f t="shared" si="220"/>
        <v>#REF!</v>
      </c>
      <c r="L823" s="30">
        <v>1</v>
      </c>
      <c r="M823" s="19" t="e">
        <f t="shared" si="230"/>
        <v>#REF!</v>
      </c>
      <c r="N823" s="29">
        <v>23</v>
      </c>
      <c r="O823" s="19" t="e">
        <f t="shared" si="225"/>
        <v>#REF!</v>
      </c>
      <c r="P823" s="30">
        <v>64</v>
      </c>
      <c r="Q823" s="19" t="str">
        <f t="shared" si="231"/>
        <v>Saxicola</v>
      </c>
      <c r="R823" s="19" t="e">
        <f t="shared" si="232"/>
        <v>#REF!</v>
      </c>
      <c r="S823" s="30">
        <v>220</v>
      </c>
      <c r="T823" s="19" t="str">
        <f t="shared" si="221"/>
        <v>Saxicola maurus maurus</v>
      </c>
      <c r="U823" s="29" t="s">
        <v>2778</v>
      </c>
      <c r="V823" s="19" t="e">
        <f t="array" aca="1" ref="V823" ca="1">_xludf.XLOOKUP(U823,#REF!,#REF!)</f>
        <v>#NAME?</v>
      </c>
      <c r="W823" s="29">
        <v>27991</v>
      </c>
      <c r="X823" s="3" t="str">
        <f t="shared" si="226"/>
        <v/>
      </c>
      <c r="Y823" s="2" t="e">
        <f t="shared" si="222"/>
        <v>#REF!</v>
      </c>
      <c r="Z823" s="2" t="e">
        <f t="shared" si="223"/>
        <v>#REF!</v>
      </c>
      <c r="AA823" s="2" t="e">
        <f t="shared" si="224"/>
        <v>#REF!</v>
      </c>
      <c r="AB823" s="20" t="str">
        <f t="shared" si="193"/>
        <v xml:space="preserve">   West Siberian Stonechat</v>
      </c>
      <c r="AC823" s="2" t="e">
        <f t="array" ref="AC823">IF(K823="3_art",IF(AB823=_xludf.XLOOKUP(W823,#REF!,#REF!),"",_xludf.XLOOKUP(W823,#REF!,#REF!)),IF(K823="2_familj",IF(AB823=_xludf.XLOOKUP(W823,#REF!,#REF!),"",_xludf.XLOOKUP(W823,#REF!,#REF!)),""))</f>
        <v>#REF!</v>
      </c>
    </row>
    <row r="824" spans="1:29" ht="13.5" customHeight="1">
      <c r="A824" s="38"/>
      <c r="B824" s="38" t="s">
        <v>36</v>
      </c>
      <c r="C824" s="37" t="s">
        <v>31</v>
      </c>
      <c r="D824" s="62" t="s">
        <v>405</v>
      </c>
      <c r="E824" s="65" t="s">
        <v>2779</v>
      </c>
      <c r="F824" s="45" t="s">
        <v>2780</v>
      </c>
      <c r="G824" s="45" t="s">
        <v>2781</v>
      </c>
      <c r="H824" s="88"/>
      <c r="K824" s="29" t="e">
        <f t="shared" si="220"/>
        <v>#REF!</v>
      </c>
      <c r="L824" s="30">
        <v>1</v>
      </c>
      <c r="M824" s="19" t="e">
        <f t="shared" si="230"/>
        <v>#REF!</v>
      </c>
      <c r="N824" s="29">
        <v>23</v>
      </c>
      <c r="O824" s="19" t="e">
        <f t="shared" si="225"/>
        <v>#REF!</v>
      </c>
      <c r="P824" s="30">
        <v>64</v>
      </c>
      <c r="Q824" s="19" t="str">
        <f t="shared" si="231"/>
        <v>Saxicola</v>
      </c>
      <c r="R824" s="19" t="e">
        <f t="shared" si="232"/>
        <v>#REF!</v>
      </c>
      <c r="S824" s="30">
        <v>220</v>
      </c>
      <c r="T824" s="19" t="str">
        <f t="shared" si="221"/>
        <v>Saxicola maurus stejnegeri</v>
      </c>
      <c r="U824" s="29" t="s">
        <v>2782</v>
      </c>
      <c r="V824" s="19" t="e">
        <f t="array" aca="1" ref="V824" ca="1">_xludf.XLOOKUP(U824,#REF!,#REF!)</f>
        <v>#NAME?</v>
      </c>
      <c r="W824" s="29">
        <v>27994</v>
      </c>
      <c r="X824" s="3" t="str">
        <f t="shared" si="226"/>
        <v/>
      </c>
      <c r="Y824" s="2" t="e">
        <f t="shared" si="222"/>
        <v>#REF!</v>
      </c>
      <c r="Z824" s="2" t="e">
        <f t="shared" si="223"/>
        <v>#REF!</v>
      </c>
      <c r="AA824" s="2" t="e">
        <f t="shared" si="224"/>
        <v>#REF!</v>
      </c>
      <c r="AB824" s="20" t="str">
        <f t="shared" si="193"/>
        <v xml:space="preserve">   Amur Stonechat</v>
      </c>
      <c r="AC824" s="2" t="e">
        <f t="array" ref="AC824">IF(K824="3_art",IF(AB824=_xludf.XLOOKUP(W824,#REF!,#REF!),"",_xludf.XLOOKUP(W824,#REF!,#REF!)),IF(K824="2_familj",IF(AB824=_xludf.XLOOKUP(W824,#REF!,#REF!),"",_xludf.XLOOKUP(W824,#REF!,#REF!)),""))</f>
        <v>#REF!</v>
      </c>
    </row>
    <row r="825" spans="1:29" ht="13.5" customHeight="1">
      <c r="A825" s="37"/>
      <c r="B825" s="37"/>
      <c r="C825" s="37"/>
      <c r="D825" s="48"/>
      <c r="E825" s="68" t="s">
        <v>2783</v>
      </c>
      <c r="F825" s="41" t="s">
        <v>2784</v>
      </c>
      <c r="G825" s="41" t="s">
        <v>2785</v>
      </c>
      <c r="H825" s="50"/>
      <c r="K825" s="29" t="e">
        <f t="shared" si="220"/>
        <v>#REF!</v>
      </c>
      <c r="L825" s="30">
        <v>1</v>
      </c>
      <c r="M825" s="19" t="e">
        <f>IF(K825="1_ordning",M819+1,M819)</f>
        <v>#REF!</v>
      </c>
      <c r="N825" s="29">
        <v>23</v>
      </c>
      <c r="O825" s="19" t="e">
        <f t="shared" si="225"/>
        <v>#REF!</v>
      </c>
      <c r="P825" s="30">
        <v>64</v>
      </c>
      <c r="Q825" s="19" t="str">
        <f>IF(LEN(E825)-LEN(SUBSTITUTE(E825," ",""))=1,LEFT(E825,FIND(" ",E825)-1),Q819)</f>
        <v>Saxicola</v>
      </c>
      <c r="R825" s="19" t="e">
        <f>IF(Q825&lt;&gt;Q819,R819+1,R819)</f>
        <v>#REF!</v>
      </c>
      <c r="S825" s="30">
        <v>220</v>
      </c>
      <c r="T825" s="19" t="str">
        <f t="shared" si="221"/>
        <v>Saxicola rubicola</v>
      </c>
      <c r="U825" s="29" t="s">
        <v>2783</v>
      </c>
      <c r="V825" s="19" t="e">
        <f t="array" aca="1" ref="V825" ca="1">_xludf.XLOOKUP(U825,#REF!,#REF!)</f>
        <v>#NAME?</v>
      </c>
      <c r="W825" s="29">
        <v>28016</v>
      </c>
      <c r="X825" s="3" t="str">
        <f t="shared" si="226"/>
        <v/>
      </c>
      <c r="Y825" s="2" t="e">
        <f t="shared" si="222"/>
        <v>#REF!</v>
      </c>
      <c r="Z825" s="2" t="e">
        <f t="shared" si="223"/>
        <v>#REF!</v>
      </c>
      <c r="AA825" s="2" t="e">
        <f t="shared" si="224"/>
        <v>#REF!</v>
      </c>
      <c r="AB825" s="20" t="str">
        <f t="shared" si="193"/>
        <v>European Stonechat</v>
      </c>
      <c r="AC825" s="2" t="e">
        <f t="array" ref="AC825">IF(K825="3_art",IF(AB825=_xludf.XLOOKUP(W825,#REF!,#REF!),"",_xludf.XLOOKUP(W825,#REF!,#REF!)),IF(K825="2_familj",IF(AB825=_xludf.XLOOKUP(W825,#REF!,#REF!),"",_xludf.XLOOKUP(W825,#REF!,#REF!)),""))</f>
        <v>#REF!</v>
      </c>
    </row>
    <row r="826" spans="1:29" ht="13.5" customHeight="1">
      <c r="A826" s="37"/>
      <c r="B826" s="37" t="s">
        <v>36</v>
      </c>
      <c r="C826" s="37" t="s">
        <v>31</v>
      </c>
      <c r="D826" s="43">
        <v>2</v>
      </c>
      <c r="E826" s="65" t="s">
        <v>2786</v>
      </c>
      <c r="F826" s="45" t="s">
        <v>2787</v>
      </c>
      <c r="G826" s="45" t="s">
        <v>2788</v>
      </c>
      <c r="H826" s="88"/>
      <c r="K826" s="29" t="e">
        <f t="shared" si="220"/>
        <v>#REF!</v>
      </c>
      <c r="L826" s="30">
        <v>1</v>
      </c>
      <c r="M826" s="19" t="e">
        <f t="shared" ref="M826:M827" si="233">IF(K826="1_ordning",M825+1,M825)</f>
        <v>#REF!</v>
      </c>
      <c r="N826" s="29">
        <v>23</v>
      </c>
      <c r="O826" s="19" t="e">
        <f t="shared" si="225"/>
        <v>#REF!</v>
      </c>
      <c r="P826" s="30">
        <v>64</v>
      </c>
      <c r="Q826" s="19" t="str">
        <f t="shared" ref="Q826:Q827" si="234">IF(LEN(E826)-LEN(SUBSTITUTE(E826," ",""))=1,LEFT(E826,FIND(" ",E826)-1),Q825)</f>
        <v>Saxicola</v>
      </c>
      <c r="R826" s="19" t="e">
        <f t="shared" ref="R826:R827" si="235">IF(Q826&lt;&gt;Q825,R825+1,R825)</f>
        <v>#REF!</v>
      </c>
      <c r="S826" s="30">
        <v>220</v>
      </c>
      <c r="T826" s="19" t="str">
        <f t="shared" si="221"/>
        <v>Saxicola rubicola hibernans</v>
      </c>
      <c r="U826" s="29" t="s">
        <v>2789</v>
      </c>
      <c r="V826" s="19" t="e">
        <f t="array" aca="1" ref="V826" ca="1">_xludf.XLOOKUP(U826,#REF!,#REF!)</f>
        <v>#NAME?</v>
      </c>
      <c r="W826" s="29">
        <v>28017</v>
      </c>
      <c r="X826" s="3" t="str">
        <f t="shared" si="226"/>
        <v/>
      </c>
      <c r="Y826" s="2" t="e">
        <f t="shared" si="222"/>
        <v>#REF!</v>
      </c>
      <c r="Z826" s="2" t="e">
        <f t="shared" si="223"/>
        <v>#REF!</v>
      </c>
      <c r="AA826" s="2" t="e">
        <f t="shared" si="224"/>
        <v>#REF!</v>
      </c>
      <c r="AB826" s="20" t="str">
        <f t="shared" si="193"/>
        <v xml:space="preserve">   Western Stonechat</v>
      </c>
      <c r="AC826" s="2" t="e">
        <f t="array" ref="AC826">IF(K826="3_art",IF(AB826=_xludf.XLOOKUP(W826,#REF!,#REF!),"",_xludf.XLOOKUP(W826,#REF!,#REF!)),IF(K826="2_familj",IF(AB826=_xludf.XLOOKUP(W826,#REF!,#REF!),"",_xludf.XLOOKUP(W826,#REF!,#REF!)),""))</f>
        <v>#REF!</v>
      </c>
    </row>
    <row r="827" spans="1:29" ht="13.5" customHeight="1">
      <c r="A827" s="37"/>
      <c r="B827" s="38" t="s">
        <v>36</v>
      </c>
      <c r="C827" s="38" t="s">
        <v>37</v>
      </c>
      <c r="D827" s="51"/>
      <c r="E827" s="65" t="s">
        <v>2790</v>
      </c>
      <c r="F827" s="45" t="s">
        <v>2791</v>
      </c>
      <c r="G827" s="45" t="s">
        <v>2792</v>
      </c>
      <c r="H827" s="88"/>
      <c r="K827" s="29" t="e">
        <f t="shared" si="220"/>
        <v>#REF!</v>
      </c>
      <c r="L827" s="30">
        <v>1</v>
      </c>
      <c r="M827" s="19" t="e">
        <f t="shared" si="233"/>
        <v>#REF!</v>
      </c>
      <c r="N827" s="29">
        <v>23</v>
      </c>
      <c r="O827" s="19" t="e">
        <f t="shared" si="225"/>
        <v>#REF!</v>
      </c>
      <c r="P827" s="30">
        <v>64</v>
      </c>
      <c r="Q827" s="19" t="str">
        <f t="shared" si="234"/>
        <v>Saxicola</v>
      </c>
      <c r="R827" s="19" t="e">
        <f t="shared" si="235"/>
        <v>#REF!</v>
      </c>
      <c r="S827" s="30">
        <v>220</v>
      </c>
      <c r="T827" s="19" t="str">
        <f t="shared" si="221"/>
        <v>Saxicola rubicola rubicola</v>
      </c>
      <c r="U827" s="29" t="s">
        <v>2793</v>
      </c>
      <c r="V827" s="19" t="e">
        <f t="array" aca="1" ref="V827" ca="1">_xludf.XLOOKUP(U827,#REF!,#REF!)</f>
        <v>#NAME?</v>
      </c>
      <c r="W827" s="29">
        <v>28018</v>
      </c>
      <c r="X827" s="3" t="str">
        <f t="shared" si="226"/>
        <v/>
      </c>
      <c r="Y827" s="2" t="e">
        <f t="shared" si="222"/>
        <v>#REF!</v>
      </c>
      <c r="Z827" s="2" t="e">
        <f t="shared" si="223"/>
        <v>#REF!</v>
      </c>
      <c r="AA827" s="2" t="e">
        <f t="shared" si="224"/>
        <v>#REF!</v>
      </c>
      <c r="AB827" s="20" t="str">
        <f t="shared" si="193"/>
        <v xml:space="preserve">   Continental Stonechat</v>
      </c>
      <c r="AC827" s="2" t="e">
        <f t="array" ref="AC827">IF(K827="3_art",IF(AB827=_xludf.XLOOKUP(W827,#REF!,#REF!),"",_xludf.XLOOKUP(W827,#REF!,#REF!)),IF(K827="2_familj",IF(AB827=_xludf.XLOOKUP(W827,#REF!,#REF!),"",_xludf.XLOOKUP(W827,#REF!,#REF!)),""))</f>
        <v>#REF!</v>
      </c>
    </row>
    <row r="828" spans="1:29" ht="13.5" customHeight="1">
      <c r="A828" s="38" t="s">
        <v>84</v>
      </c>
      <c r="B828" s="38"/>
      <c r="C828" s="38"/>
      <c r="D828" s="128"/>
      <c r="E828" s="68" t="s">
        <v>2794</v>
      </c>
      <c r="F828" s="41" t="s">
        <v>2795</v>
      </c>
      <c r="G828" s="41" t="s">
        <v>2796</v>
      </c>
      <c r="K828" s="29" t="e">
        <f t="shared" si="220"/>
        <v>#REF!</v>
      </c>
      <c r="L828" s="30">
        <v>1</v>
      </c>
      <c r="M828" s="19" t="e">
        <f>IF(K828="1_ordning",M836+1,M836)</f>
        <v>#REF!</v>
      </c>
      <c r="N828" s="29">
        <v>23</v>
      </c>
      <c r="O828" s="19" t="e">
        <f t="shared" si="225"/>
        <v>#REF!</v>
      </c>
      <c r="P828" s="30">
        <v>64</v>
      </c>
      <c r="Q828" s="19" t="str">
        <f>IF(LEN(E828)-LEN(SUBSTITUTE(E828," ",""))=1,LEFT(E828,FIND(" ",E828)-1),Q836)</f>
        <v>Oenanthe</v>
      </c>
      <c r="R828" s="19" t="e">
        <f>IF(Q828&lt;&gt;Q836,R836+1,R836)</f>
        <v>#REF!</v>
      </c>
      <c r="S828" s="30">
        <v>221</v>
      </c>
      <c r="T828" s="19" t="str">
        <f t="shared" si="221"/>
        <v>Oenanthe deserti</v>
      </c>
      <c r="U828" s="29" t="s">
        <v>2794</v>
      </c>
      <c r="V828" s="19" t="e">
        <f t="array" aca="1" ref="V828" ca="1">_xludf.XLOOKUP(U828,#REF!,#REF!)</f>
        <v>#NAME?</v>
      </c>
      <c r="W828" s="29">
        <v>28074</v>
      </c>
      <c r="X828" s="3" t="str">
        <f t="shared" si="226"/>
        <v/>
      </c>
      <c r="Y828" s="2" t="e">
        <f t="shared" si="222"/>
        <v>#REF!</v>
      </c>
      <c r="Z828" s="2" t="e">
        <f t="shared" si="223"/>
        <v>#REF!</v>
      </c>
      <c r="AA828" s="2" t="e">
        <f t="shared" si="224"/>
        <v>#REF!</v>
      </c>
      <c r="AB828" s="20" t="str">
        <f t="shared" si="193"/>
        <v>Desert Wheatear</v>
      </c>
      <c r="AC828" s="2" t="e">
        <f t="array" ref="AC828">IF(K828="3_art",IF(AB828=_xludf.XLOOKUP(W828,#REF!,#REF!),"",_xludf.XLOOKUP(W828,#REF!,#REF!)),IF(K828="2_familj",IF(AB828=_xludf.XLOOKUP(W828,#REF!,#REF!),"",_xludf.XLOOKUP(W828,#REF!,#REF!)),""))</f>
        <v>#REF!</v>
      </c>
    </row>
    <row r="829" spans="1:29" ht="13.5" customHeight="1">
      <c r="A829" s="38"/>
      <c r="B829" s="38" t="s">
        <v>36</v>
      </c>
      <c r="C829" s="38" t="s">
        <v>31</v>
      </c>
      <c r="D829" s="62" t="s">
        <v>2797</v>
      </c>
      <c r="E829" s="65" t="s">
        <v>2798</v>
      </c>
      <c r="F829" s="45" t="s">
        <v>2799</v>
      </c>
      <c r="G829" s="63" t="s">
        <v>2800</v>
      </c>
      <c r="H829" s="88"/>
      <c r="K829" s="29" t="e">
        <f t="shared" si="220"/>
        <v>#REF!</v>
      </c>
      <c r="L829" s="30">
        <v>1</v>
      </c>
      <c r="M829" s="19" t="e">
        <f t="shared" ref="M829:M830" si="236">IF(K829="1_ordning",M828+1,M828)</f>
        <v>#REF!</v>
      </c>
      <c r="N829" s="29">
        <v>23</v>
      </c>
      <c r="O829" s="19" t="e">
        <f t="shared" si="225"/>
        <v>#REF!</v>
      </c>
      <c r="P829" s="30">
        <v>64</v>
      </c>
      <c r="Q829" s="19" t="str">
        <f t="shared" ref="Q829:Q830" si="237">IF(LEN(E829)-LEN(SUBSTITUTE(E829," ",""))=1,LEFT(E829,FIND(" ",E829)-1),Q828)</f>
        <v>Oenanthe</v>
      </c>
      <c r="R829" s="19" t="e">
        <f t="shared" ref="R829:R830" si="238">IF(Q829&lt;&gt;Q828,R828+1,R828)</f>
        <v>#REF!</v>
      </c>
      <c r="S829" s="30">
        <v>221</v>
      </c>
      <c r="T829" s="19" t="str">
        <f t="shared" si="221"/>
        <v>Oenanthe deserti deserti</v>
      </c>
      <c r="U829" s="29" t="s">
        <v>2801</v>
      </c>
      <c r="V829" s="19" t="e">
        <f t="array" aca="1" ref="V829" ca="1">_xludf.XLOOKUP(U829,#REF!,#REF!)</f>
        <v>#NAME?</v>
      </c>
      <c r="W829" s="29">
        <v>28076</v>
      </c>
      <c r="X829" s="3" t="str">
        <f t="shared" si="226"/>
        <v/>
      </c>
      <c r="Y829" s="2" t="e">
        <f t="shared" si="222"/>
        <v>#REF!</v>
      </c>
      <c r="Z829" s="2" t="e">
        <f t="shared" si="223"/>
        <v>#REF!</v>
      </c>
      <c r="AA829" s="2" t="e">
        <f t="shared" si="224"/>
        <v>#REF!</v>
      </c>
      <c r="AB829" s="20" t="str">
        <f t="shared" si="193"/>
        <v xml:space="preserve">   Northern Desert Wheatear*</v>
      </c>
      <c r="AC829" s="2" t="e">
        <f t="array" ref="AC829">IF(K829="3_art",IF(AB829=_xludf.XLOOKUP(W829,#REF!,#REF!),"",_xludf.XLOOKUP(W829,#REF!,#REF!)),IF(K829="2_familj",IF(AB829=_xludf.XLOOKUP(W829,#REF!,#REF!),"",_xludf.XLOOKUP(W829,#REF!,#REF!)),""))</f>
        <v>#REF!</v>
      </c>
    </row>
    <row r="830" spans="1:29" ht="13.5" customHeight="1">
      <c r="A830" s="38" t="s">
        <v>84</v>
      </c>
      <c r="B830" s="38" t="s">
        <v>36</v>
      </c>
      <c r="C830" s="38" t="s">
        <v>31</v>
      </c>
      <c r="D830" s="66" t="s">
        <v>165</v>
      </c>
      <c r="E830" s="68" t="s">
        <v>2802</v>
      </c>
      <c r="F830" s="41" t="s">
        <v>2803</v>
      </c>
      <c r="G830" s="41" t="s">
        <v>2804</v>
      </c>
      <c r="H830" s="49"/>
      <c r="K830" s="29" t="e">
        <f t="shared" si="220"/>
        <v>#REF!</v>
      </c>
      <c r="L830" s="30">
        <v>1</v>
      </c>
      <c r="M830" s="19" t="e">
        <f t="shared" si="236"/>
        <v>#REF!</v>
      </c>
      <c r="N830" s="29">
        <v>23</v>
      </c>
      <c r="O830" s="19" t="e">
        <f t="shared" si="225"/>
        <v>#REF!</v>
      </c>
      <c r="P830" s="30">
        <v>64</v>
      </c>
      <c r="Q830" s="19" t="str">
        <f t="shared" si="237"/>
        <v>Oenanthe</v>
      </c>
      <c r="R830" s="19" t="e">
        <f t="shared" si="238"/>
        <v>#REF!</v>
      </c>
      <c r="S830" s="30">
        <v>221</v>
      </c>
      <c r="T830" s="19" t="str">
        <f t="shared" si="221"/>
        <v>Oenanthe hispanica</v>
      </c>
      <c r="U830" s="29" t="s">
        <v>2802</v>
      </c>
      <c r="V830" s="19" t="e">
        <f t="array" aca="1" ref="V830" ca="1">_xludf.XLOOKUP(U830,#REF!,#REF!)</f>
        <v>#NAME?</v>
      </c>
      <c r="W830" s="29">
        <v>28078</v>
      </c>
      <c r="X830" s="3" t="str">
        <f t="shared" si="226"/>
        <v/>
      </c>
      <c r="Y830" s="2" t="e">
        <f t="shared" si="222"/>
        <v>#REF!</v>
      </c>
      <c r="Z830" s="2" t="e">
        <f t="shared" si="223"/>
        <v>#REF!</v>
      </c>
      <c r="AA830" s="2" t="e">
        <f t="shared" si="224"/>
        <v>#REF!</v>
      </c>
      <c r="AB830" s="20" t="str">
        <f t="shared" si="193"/>
        <v>Western Black-eared Wheatear</v>
      </c>
      <c r="AC830" s="2" t="e">
        <f t="array" ref="AC830">IF(K830="3_art",IF(AB830=_xludf.XLOOKUP(W830,#REF!,#REF!),"",_xludf.XLOOKUP(W830,#REF!,#REF!)),IF(K830="2_familj",IF(AB830=_xludf.XLOOKUP(W830,#REF!,#REF!),"",_xludf.XLOOKUP(W830,#REF!,#REF!)),""))</f>
        <v>#REF!</v>
      </c>
    </row>
    <row r="831" spans="1:29" ht="13.5" customHeight="1">
      <c r="A831" s="38" t="s">
        <v>84</v>
      </c>
      <c r="B831" s="38" t="s">
        <v>36</v>
      </c>
      <c r="C831" s="38" t="s">
        <v>31</v>
      </c>
      <c r="D831" s="62" t="s">
        <v>2805</v>
      </c>
      <c r="E831" s="68" t="s">
        <v>2806</v>
      </c>
      <c r="F831" s="41" t="s">
        <v>2807</v>
      </c>
      <c r="G831" s="41" t="s">
        <v>2808</v>
      </c>
      <c r="H831" s="49"/>
      <c r="K831" s="29" t="e">
        <f t="shared" si="220"/>
        <v>#REF!</v>
      </c>
      <c r="L831" s="30">
        <v>1</v>
      </c>
      <c r="M831" s="19" t="e">
        <f>IF(K831="1_ordning",M832+1,M832)</f>
        <v>#REF!</v>
      </c>
      <c r="N831" s="29">
        <v>23</v>
      </c>
      <c r="O831" s="19" t="e">
        <f t="shared" si="225"/>
        <v>#REF!</v>
      </c>
      <c r="P831" s="30">
        <v>64</v>
      </c>
      <c r="Q831" s="19" t="str">
        <f>IF(LEN(E831)-LEN(SUBSTITUTE(E831," ",""))=1,LEFT(E831,FIND(" ",E831)-1),Q832)</f>
        <v>Oenanthe</v>
      </c>
      <c r="R831" s="19" t="e">
        <f>IF(Q831&lt;&gt;Q832,R832+1,R832)</f>
        <v>#REF!</v>
      </c>
      <c r="S831" s="30">
        <v>221</v>
      </c>
      <c r="T831" s="19" t="str">
        <f t="shared" si="221"/>
        <v>Oenanthe pleschanka</v>
      </c>
      <c r="U831" s="29" t="s">
        <v>2806</v>
      </c>
      <c r="V831" s="19" t="e">
        <f t="array" aca="1" ref="V831" ca="1">_xludf.XLOOKUP(U831,#REF!,#REF!)</f>
        <v>#NAME?</v>
      </c>
      <c r="W831" s="29">
        <v>28079</v>
      </c>
      <c r="X831" s="3" t="str">
        <f t="shared" si="226"/>
        <v/>
      </c>
      <c r="Y831" s="2" t="e">
        <f t="shared" si="222"/>
        <v>#REF!</v>
      </c>
      <c r="Z831" s="2" t="e">
        <f t="shared" si="223"/>
        <v>#REF!</v>
      </c>
      <c r="AA831" s="2" t="e">
        <f t="shared" si="224"/>
        <v>#REF!</v>
      </c>
      <c r="AB831" s="20" t="str">
        <f t="shared" si="193"/>
        <v>Pied Wheatear</v>
      </c>
      <c r="AC831" s="2" t="e">
        <f t="array" ref="AC831">IF(K831="3_art",IF(AB831=_xludf.XLOOKUP(W831,#REF!,#REF!),"",_xludf.XLOOKUP(W831,#REF!,#REF!)),IF(K831="2_familj",IF(AB831=_xludf.XLOOKUP(W831,#REF!,#REF!),"",_xludf.XLOOKUP(W831,#REF!,#REF!)),""))</f>
        <v>#REF!</v>
      </c>
    </row>
    <row r="832" spans="1:29" ht="13.5" customHeight="1">
      <c r="A832" s="38" t="s">
        <v>84</v>
      </c>
      <c r="B832" s="38" t="s">
        <v>36</v>
      </c>
      <c r="C832" s="38" t="s">
        <v>31</v>
      </c>
      <c r="D832" s="62" t="s">
        <v>271</v>
      </c>
      <c r="E832" s="68" t="s">
        <v>2809</v>
      </c>
      <c r="F832" s="41" t="s">
        <v>2810</v>
      </c>
      <c r="G832" s="41" t="s">
        <v>2811</v>
      </c>
      <c r="H832" s="49"/>
      <c r="K832" s="29" t="e">
        <f t="shared" si="220"/>
        <v>#REF!</v>
      </c>
      <c r="L832" s="30">
        <v>1</v>
      </c>
      <c r="M832" s="19" t="e">
        <f>IF(K832="1_ordning",M830+1,M830)</f>
        <v>#REF!</v>
      </c>
      <c r="N832" s="29">
        <v>23</v>
      </c>
      <c r="O832" s="19" t="e">
        <f t="shared" si="225"/>
        <v>#REF!</v>
      </c>
      <c r="P832" s="30">
        <v>64</v>
      </c>
      <c r="Q832" s="19" t="str">
        <f>IF(LEN(E832)-LEN(SUBSTITUTE(E832," ",""))=1,LEFT(E832,FIND(" ",E832)-1),Q830)</f>
        <v>Oenanthe</v>
      </c>
      <c r="R832" s="19" t="e">
        <f>IF(Q832&lt;&gt;Q830,R830+1,R830)</f>
        <v>#REF!</v>
      </c>
      <c r="S832" s="30">
        <v>221</v>
      </c>
      <c r="T832" s="19" t="str">
        <f t="shared" si="221"/>
        <v>Oenanthe melanoleuca</v>
      </c>
      <c r="U832" s="29" t="s">
        <v>2809</v>
      </c>
      <c r="V832" s="19" t="e">
        <f t="array" aca="1" ref="V832" ca="1">_xludf.XLOOKUP(U832,#REF!,#REF!)</f>
        <v>#NAME?</v>
      </c>
      <c r="W832" s="29">
        <v>28080</v>
      </c>
      <c r="X832" s="3" t="str">
        <f t="shared" si="226"/>
        <v/>
      </c>
      <c r="Y832" s="2" t="e">
        <f t="shared" si="222"/>
        <v>#REF!</v>
      </c>
      <c r="Z832" s="2" t="e">
        <f t="shared" si="223"/>
        <v>#REF!</v>
      </c>
      <c r="AA832" s="2" t="e">
        <f t="shared" si="224"/>
        <v>#REF!</v>
      </c>
      <c r="AB832" s="20" t="str">
        <f t="shared" si="193"/>
        <v>Eastern Black-eared Wheatear</v>
      </c>
      <c r="AC832" s="2" t="e">
        <f t="array" ref="AC832">IF(K832="3_art",IF(AB832=_xludf.XLOOKUP(W832,#REF!,#REF!),"",_xludf.XLOOKUP(W832,#REF!,#REF!)),IF(K832="2_familj",IF(AB832=_xludf.XLOOKUP(W832,#REF!,#REF!),"",_xludf.XLOOKUP(W832,#REF!,#REF!)),""))</f>
        <v>#REF!</v>
      </c>
    </row>
    <row r="833" spans="1:29" ht="13.5" customHeight="1">
      <c r="A833" s="37"/>
      <c r="B833" s="37"/>
      <c r="C833" s="37"/>
      <c r="D833" s="48"/>
      <c r="E833" s="68" t="s">
        <v>2812</v>
      </c>
      <c r="F833" s="41" t="s">
        <v>2813</v>
      </c>
      <c r="G833" s="41" t="s">
        <v>2814</v>
      </c>
      <c r="H833" s="49"/>
      <c r="K833" s="29" t="e">
        <f t="shared" si="220"/>
        <v>#REF!</v>
      </c>
      <c r="L833" s="30">
        <v>1</v>
      </c>
      <c r="M833" s="19" t="e">
        <f>IF(K833="1_ordning",M820+1,M820)</f>
        <v>#REF!</v>
      </c>
      <c r="N833" s="29">
        <v>23</v>
      </c>
      <c r="O833" s="19" t="e">
        <f t="shared" si="225"/>
        <v>#REF!</v>
      </c>
      <c r="P833" s="30">
        <v>64</v>
      </c>
      <c r="Q833" s="19" t="str">
        <f>IF(LEN(E833)-LEN(SUBSTITUTE(E833," ",""))=1,LEFT(E833,FIND(" ",E833)-1),Q820)</f>
        <v>Oenanthe</v>
      </c>
      <c r="R833" s="19" t="e">
        <f>IF(Q833&lt;&gt;Q820,R820+1,R820)</f>
        <v>#REF!</v>
      </c>
      <c r="S833" s="30">
        <v>221</v>
      </c>
      <c r="T833" s="19" t="str">
        <f t="shared" si="221"/>
        <v>Oenanthe oenanthe</v>
      </c>
      <c r="U833" s="29" t="s">
        <v>2812</v>
      </c>
      <c r="V833" s="19" t="e">
        <f t="array" aca="1" ref="V833" ca="1">_xludf.XLOOKUP(U833,#REF!,#REF!)</f>
        <v>#NAME?</v>
      </c>
      <c r="W833" s="29">
        <v>28083</v>
      </c>
      <c r="X833" s="3" t="str">
        <f t="shared" si="226"/>
        <v/>
      </c>
      <c r="Y833" s="2" t="e">
        <f t="shared" si="222"/>
        <v>#REF!</v>
      </c>
      <c r="Z833" s="2" t="e">
        <f t="shared" si="223"/>
        <v>#REF!</v>
      </c>
      <c r="AA833" s="2" t="e">
        <f t="shared" si="224"/>
        <v>#REF!</v>
      </c>
      <c r="AB833" s="20" t="str">
        <f t="shared" si="193"/>
        <v>Northern Wheatear</v>
      </c>
      <c r="AC833" s="2" t="e">
        <f t="array" ref="AC833">IF(K833="3_art",IF(AB833=_xludf.XLOOKUP(W833,#REF!,#REF!),"",_xludf.XLOOKUP(W833,#REF!,#REF!)),IF(K833="2_familj",IF(AB833=_xludf.XLOOKUP(W833,#REF!,#REF!),"",_xludf.XLOOKUP(W833,#REF!,#REF!)),""))</f>
        <v>#REF!</v>
      </c>
    </row>
    <row r="834" spans="1:29" ht="13.5" customHeight="1">
      <c r="A834" s="38" t="s">
        <v>84</v>
      </c>
      <c r="B834" s="38" t="s">
        <v>36</v>
      </c>
      <c r="C834" s="38" t="s">
        <v>31</v>
      </c>
      <c r="D834" s="72" t="s">
        <v>450</v>
      </c>
      <c r="E834" s="65" t="s">
        <v>2815</v>
      </c>
      <c r="F834" s="45" t="s">
        <v>2816</v>
      </c>
      <c r="G834" s="92" t="s">
        <v>2817</v>
      </c>
      <c r="H834" s="60"/>
      <c r="K834" s="29" t="e">
        <f t="shared" si="220"/>
        <v>#REF!</v>
      </c>
      <c r="L834" s="30">
        <v>1</v>
      </c>
      <c r="M834" s="19" t="e">
        <f t="shared" ref="M834:M836" si="239">IF(K834="1_ordning",M833+1,M833)</f>
        <v>#REF!</v>
      </c>
      <c r="N834" s="29">
        <v>23</v>
      </c>
      <c r="O834" s="19" t="e">
        <f t="shared" si="225"/>
        <v>#REF!</v>
      </c>
      <c r="P834" s="30">
        <v>64</v>
      </c>
      <c r="Q834" s="19" t="str">
        <f t="shared" ref="Q834:Q836" si="240">IF(LEN(E834)-LEN(SUBSTITUTE(E834," ",""))=1,LEFT(E834,FIND(" ",E834)-1),Q833)</f>
        <v>Oenanthe</v>
      </c>
      <c r="R834" s="19" t="e">
        <f t="shared" ref="R834:R836" si="241">IF(Q834&lt;&gt;Q833,R833+1,R833)</f>
        <v>#REF!</v>
      </c>
      <c r="S834" s="30">
        <v>221</v>
      </c>
      <c r="T834" s="19" t="str">
        <f t="shared" si="221"/>
        <v>Oenanthe oenanthe leucorhoa</v>
      </c>
      <c r="U834" s="29" t="s">
        <v>2818</v>
      </c>
      <c r="V834" s="19" t="e">
        <f t="array" aca="1" ref="V834" ca="1">_xludf.XLOOKUP(U834,#REF!,#REF!)</f>
        <v>#NAME?</v>
      </c>
      <c r="W834" s="29">
        <v>28084</v>
      </c>
      <c r="X834" s="3" t="str">
        <f t="shared" si="226"/>
        <v/>
      </c>
      <c r="Y834" s="2" t="e">
        <f t="shared" si="222"/>
        <v>#REF!</v>
      </c>
      <c r="Z834" s="2" t="e">
        <f t="shared" si="223"/>
        <v>#REF!</v>
      </c>
      <c r="AA834" s="2" t="e">
        <f t="shared" si="224"/>
        <v>#REF!</v>
      </c>
      <c r="AB834" s="20" t="str">
        <f t="shared" si="193"/>
        <v xml:space="preserve">   Greenland Wheatear</v>
      </c>
      <c r="AC834" s="2" t="e">
        <f t="array" ref="AC834">IF(K834="3_art",IF(AB834=_xludf.XLOOKUP(W834,#REF!,#REF!),"",_xludf.XLOOKUP(W834,#REF!,#REF!)),IF(K834="2_familj",IF(AB834=_xludf.XLOOKUP(W834,#REF!,#REF!),"",_xludf.XLOOKUP(W834,#REF!,#REF!)),""))</f>
        <v>#REF!</v>
      </c>
    </row>
    <row r="835" spans="1:29" ht="13.5" customHeight="1">
      <c r="A835" s="37"/>
      <c r="B835" s="38" t="s">
        <v>36</v>
      </c>
      <c r="C835" s="38" t="s">
        <v>37</v>
      </c>
      <c r="D835" s="51"/>
      <c r="E835" s="65" t="s">
        <v>2819</v>
      </c>
      <c r="F835" s="45" t="s">
        <v>2820</v>
      </c>
      <c r="G835" s="63" t="s">
        <v>2821</v>
      </c>
      <c r="H835" s="60"/>
      <c r="K835" s="29" t="e">
        <f t="shared" si="220"/>
        <v>#REF!</v>
      </c>
      <c r="L835" s="30">
        <v>1</v>
      </c>
      <c r="M835" s="19" t="e">
        <f t="shared" si="239"/>
        <v>#REF!</v>
      </c>
      <c r="N835" s="29">
        <v>23</v>
      </c>
      <c r="O835" s="19" t="e">
        <f t="shared" si="225"/>
        <v>#REF!</v>
      </c>
      <c r="P835" s="30">
        <v>64</v>
      </c>
      <c r="Q835" s="19" t="str">
        <f t="shared" si="240"/>
        <v>Oenanthe</v>
      </c>
      <c r="R835" s="19" t="e">
        <f t="shared" si="241"/>
        <v>#REF!</v>
      </c>
      <c r="S835" s="30">
        <v>221</v>
      </c>
      <c r="T835" s="19" t="str">
        <f t="shared" si="221"/>
        <v>Oenanthe oenanthe oenanthe</v>
      </c>
      <c r="U835" s="29" t="s">
        <v>2822</v>
      </c>
      <c r="V835" s="19" t="e">
        <f t="array" aca="1" ref="V835" ca="1">_xludf.XLOOKUP(U835,#REF!,#REF!)</f>
        <v>#NAME?</v>
      </c>
      <c r="W835" s="29">
        <v>28085</v>
      </c>
      <c r="X835" s="3" t="str">
        <f t="shared" si="226"/>
        <v/>
      </c>
      <c r="Y835" s="2" t="e">
        <f t="shared" si="222"/>
        <v>#REF!</v>
      </c>
      <c r="Z835" s="2" t="e">
        <f t="shared" si="223"/>
        <v>#REF!</v>
      </c>
      <c r="AA835" s="2" t="e">
        <f t="shared" si="224"/>
        <v>#REF!</v>
      </c>
      <c r="AB835" s="20" t="str">
        <f t="shared" si="193"/>
        <v xml:space="preserve">   Common Northern Wheatear*</v>
      </c>
      <c r="AC835" s="2" t="e">
        <f t="array" ref="AC835">IF(K835="3_art",IF(AB835=_xludf.XLOOKUP(W835,#REF!,#REF!),"",_xludf.XLOOKUP(W835,#REF!,#REF!)),IF(K835="2_familj",IF(AB835=_xludf.XLOOKUP(W835,#REF!,#REF!),"",_xludf.XLOOKUP(W835,#REF!,#REF!)),""))</f>
        <v>#REF!</v>
      </c>
    </row>
    <row r="836" spans="1:29" ht="13.5" customHeight="1">
      <c r="A836" s="38" t="s">
        <v>84</v>
      </c>
      <c r="B836" s="38" t="s">
        <v>36</v>
      </c>
      <c r="C836" s="38" t="s">
        <v>31</v>
      </c>
      <c r="D836" s="62" t="s">
        <v>2823</v>
      </c>
      <c r="E836" s="68" t="s">
        <v>2824</v>
      </c>
      <c r="F836" s="41" t="s">
        <v>2825</v>
      </c>
      <c r="G836" s="41" t="s">
        <v>2826</v>
      </c>
      <c r="H836" s="49"/>
      <c r="K836" s="29" t="e">
        <f t="shared" si="220"/>
        <v>#REF!</v>
      </c>
      <c r="L836" s="30">
        <v>1</v>
      </c>
      <c r="M836" s="19" t="e">
        <f t="shared" si="239"/>
        <v>#REF!</v>
      </c>
      <c r="N836" s="29">
        <v>23</v>
      </c>
      <c r="O836" s="19" t="e">
        <f t="shared" si="225"/>
        <v>#REF!</v>
      </c>
      <c r="P836" s="30">
        <v>64</v>
      </c>
      <c r="Q836" s="19" t="str">
        <f t="shared" si="240"/>
        <v>Oenanthe</v>
      </c>
      <c r="R836" s="19" t="e">
        <f t="shared" si="241"/>
        <v>#REF!</v>
      </c>
      <c r="S836" s="30">
        <v>221</v>
      </c>
      <c r="T836" s="19" t="str">
        <f t="shared" si="221"/>
        <v>Oenanthe isabellina</v>
      </c>
      <c r="U836" s="29" t="s">
        <v>2824</v>
      </c>
      <c r="V836" s="19" t="e">
        <f t="array" aca="1" ref="V836" ca="1">_xludf.XLOOKUP(U836,#REF!,#REF!)</f>
        <v>#NAME?</v>
      </c>
      <c r="W836" s="29">
        <v>28093</v>
      </c>
      <c r="X836" s="3" t="str">
        <f t="shared" si="226"/>
        <v/>
      </c>
      <c r="Y836" s="2" t="e">
        <f t="shared" si="222"/>
        <v>#REF!</v>
      </c>
      <c r="Z836" s="2" t="e">
        <f t="shared" si="223"/>
        <v>#REF!</v>
      </c>
      <c r="AA836" s="2" t="e">
        <f t="shared" si="224"/>
        <v>#REF!</v>
      </c>
      <c r="AB836" s="20" t="str">
        <f t="shared" si="193"/>
        <v>Isabelline Wheatear</v>
      </c>
      <c r="AC836" s="2" t="e">
        <f t="array" ref="AC836">IF(K836="3_art",IF(AB836=_xludf.XLOOKUP(W836,#REF!,#REF!),"",_xludf.XLOOKUP(W836,#REF!,#REF!)),IF(K836="2_familj",IF(AB836=_xludf.XLOOKUP(W836,#REF!,#REF!),"",_xludf.XLOOKUP(W836,#REF!,#REF!)),""))</f>
        <v>#REF!</v>
      </c>
    </row>
    <row r="837" spans="1:29" ht="13.5" customHeight="1">
      <c r="A837" s="33"/>
      <c r="B837" s="33"/>
      <c r="C837" s="33"/>
      <c r="D837" s="34" t="s">
        <v>21</v>
      </c>
      <c r="E837" s="35" t="s">
        <v>2827</v>
      </c>
      <c r="F837" s="36" t="s">
        <v>2828</v>
      </c>
      <c r="G837" s="36" t="s">
        <v>2829</v>
      </c>
      <c r="H837" s="33"/>
      <c r="K837" s="29" t="e">
        <f t="shared" si="220"/>
        <v>#REF!</v>
      </c>
      <c r="L837" s="30">
        <v>1</v>
      </c>
      <c r="M837" s="19" t="e">
        <f>IF(K837="1_ordning",M831+1,M831)</f>
        <v>#REF!</v>
      </c>
      <c r="N837" s="29">
        <v>23</v>
      </c>
      <c r="O837" s="19" t="e">
        <f t="shared" si="225"/>
        <v>#REF!</v>
      </c>
      <c r="P837" s="30">
        <v>65</v>
      </c>
      <c r="Q837" s="19" t="str">
        <f>IF(LEN(E837)-LEN(SUBSTITUTE(E837," ",""))=1,LEFT(E837,FIND(" ",E837)-1),Q831)</f>
        <v>Oenanthe</v>
      </c>
      <c r="R837" s="19" t="e">
        <f>IF(Q837&lt;&gt;Q831,R831+1,R831)</f>
        <v>#REF!</v>
      </c>
      <c r="S837" s="30">
        <v>221</v>
      </c>
      <c r="T837" s="19" t="str">
        <f t="shared" si="221"/>
        <v>Prunellidae</v>
      </c>
      <c r="U837" s="29" t="s">
        <v>2827</v>
      </c>
      <c r="V837" s="19" t="e">
        <f t="array" aca="1" ref="V837" ca="1">_xludf.XLOOKUP(U837,#REF!,#REF!)</f>
        <v>#NAME?</v>
      </c>
      <c r="W837" s="29">
        <v>29644</v>
      </c>
      <c r="X837" s="3" t="str">
        <f t="shared" si="226"/>
        <v/>
      </c>
      <c r="Y837" s="2" t="e">
        <f t="shared" si="222"/>
        <v>#REF!</v>
      </c>
      <c r="Z837" s="20" t="e">
        <f t="shared" si="223"/>
        <v>#REF!</v>
      </c>
      <c r="AA837" s="2" t="e">
        <f t="shared" si="224"/>
        <v>#REF!</v>
      </c>
      <c r="AB837" s="20" t="str">
        <f t="shared" si="193"/>
        <v>Accentors</v>
      </c>
      <c r="AC837" s="2" t="e">
        <f t="array" ref="AC837">IF(K837="3_art",IF(AB837=_xludf.XLOOKUP(W837,#REF!,#REF!),"",_xludf.XLOOKUP(W837,#REF!,#REF!)),IF(K837="2_familj",IF(AB837=_xludf.XLOOKUP(W837,#REF!,#REF!),"",_xludf.XLOOKUP(W837,#REF!,#REF!)),""))</f>
        <v>#REF!</v>
      </c>
    </row>
    <row r="838" spans="1:29" ht="13.5" customHeight="1">
      <c r="A838" s="38" t="s">
        <v>84</v>
      </c>
      <c r="B838" s="37"/>
      <c r="C838" s="37"/>
      <c r="D838" s="83"/>
      <c r="E838" s="68" t="s">
        <v>2830</v>
      </c>
      <c r="F838" s="41" t="s">
        <v>2831</v>
      </c>
      <c r="G838" s="41" t="s">
        <v>2832</v>
      </c>
      <c r="H838" s="49"/>
      <c r="K838" s="29" t="e">
        <f t="shared" si="220"/>
        <v>#REF!</v>
      </c>
      <c r="L838" s="30">
        <v>1</v>
      </c>
      <c r="M838" s="19" t="e">
        <f t="shared" ref="M838:M839" si="242">IF(K838="1_ordning",M837+1,M837)</f>
        <v>#REF!</v>
      </c>
      <c r="N838" s="29">
        <v>23</v>
      </c>
      <c r="O838" s="19" t="e">
        <f t="shared" si="225"/>
        <v>#REF!</v>
      </c>
      <c r="P838" s="30">
        <v>65</v>
      </c>
      <c r="Q838" s="19" t="str">
        <f t="shared" ref="Q838:Q839" si="243">IF(LEN(E838)-LEN(SUBSTITUTE(E838," ",""))=1,LEFT(E838,FIND(" ",E838)-1),Q837)</f>
        <v>Prunella</v>
      </c>
      <c r="R838" s="19" t="e">
        <f t="shared" ref="R838:R839" si="244">IF(Q838&lt;&gt;Q837,R837+1,R837)</f>
        <v>#REF!</v>
      </c>
      <c r="S838" s="30">
        <v>222</v>
      </c>
      <c r="T838" s="19" t="str">
        <f t="shared" si="221"/>
        <v>Prunella collaris</v>
      </c>
      <c r="U838" s="29" t="s">
        <v>2830</v>
      </c>
      <c r="V838" s="19" t="e">
        <f t="array" aca="1" ref="V838" ca="1">_xludf.XLOOKUP(U838,#REF!,#REF!)</f>
        <v>#NAME?</v>
      </c>
      <c r="W838" s="29">
        <v>29647</v>
      </c>
      <c r="X838" s="3" t="str">
        <f t="shared" si="226"/>
        <v/>
      </c>
      <c r="Y838" s="2" t="e">
        <f t="shared" si="222"/>
        <v>#REF!</v>
      </c>
      <c r="Z838" s="2" t="e">
        <f t="shared" si="223"/>
        <v>#REF!</v>
      </c>
      <c r="AA838" s="2" t="e">
        <f t="shared" si="224"/>
        <v>#REF!</v>
      </c>
      <c r="AB838" s="20" t="str">
        <f t="shared" si="193"/>
        <v>Alpine Accentor</v>
      </c>
      <c r="AC838" s="2" t="e">
        <f t="array" ref="AC838">IF(K838="3_art",IF(AB838=_xludf.XLOOKUP(W838,#REF!,#REF!),"",_xludf.XLOOKUP(W838,#REF!,#REF!)),IF(K838="2_familj",IF(AB838=_xludf.XLOOKUP(W838,#REF!,#REF!),"",_xludf.XLOOKUP(W838,#REF!,#REF!)),""))</f>
        <v>#REF!</v>
      </c>
    </row>
    <row r="839" spans="1:29" ht="13.5" customHeight="1">
      <c r="A839" s="37"/>
      <c r="B839" s="38" t="s">
        <v>36</v>
      </c>
      <c r="C839" s="38" t="s">
        <v>31</v>
      </c>
      <c r="D839" s="72" t="s">
        <v>654</v>
      </c>
      <c r="E839" s="65" t="s">
        <v>2833</v>
      </c>
      <c r="F839" s="45" t="s">
        <v>2834</v>
      </c>
      <c r="G839" s="45" t="s">
        <v>2835</v>
      </c>
      <c r="H839" s="49"/>
      <c r="K839" s="29" t="e">
        <f t="shared" si="220"/>
        <v>#REF!</v>
      </c>
      <c r="L839" s="30">
        <v>1</v>
      </c>
      <c r="M839" s="19" t="e">
        <f t="shared" si="242"/>
        <v>#REF!</v>
      </c>
      <c r="N839" s="29">
        <v>23</v>
      </c>
      <c r="O839" s="19" t="e">
        <f t="shared" si="225"/>
        <v>#REF!</v>
      </c>
      <c r="P839" s="30">
        <v>65</v>
      </c>
      <c r="Q839" s="19" t="str">
        <f t="shared" si="243"/>
        <v>Prunella</v>
      </c>
      <c r="R839" s="19" t="e">
        <f t="shared" si="244"/>
        <v>#REF!</v>
      </c>
      <c r="S839" s="30">
        <v>222</v>
      </c>
      <c r="T839" s="19" t="str">
        <f t="shared" si="221"/>
        <v>Prunella collaris collaris</v>
      </c>
      <c r="U839" s="29" t="s">
        <v>2836</v>
      </c>
      <c r="V839" s="19" t="e">
        <f t="array" aca="1" ref="V839" ca="1">_xludf.XLOOKUP(U839,#REF!,#REF!)</f>
        <v>#NAME?</v>
      </c>
      <c r="W839" s="29">
        <v>29648</v>
      </c>
      <c r="X839" s="3" t="str">
        <f t="shared" si="226"/>
        <v/>
      </c>
      <c r="Y839" s="2" t="e">
        <f t="shared" si="222"/>
        <v>#REF!</v>
      </c>
      <c r="Z839" s="2" t="e">
        <f t="shared" si="223"/>
        <v>#REF!</v>
      </c>
      <c r="AA839" s="2" t="e">
        <f t="shared" si="224"/>
        <v>#REF!</v>
      </c>
      <c r="AB839" s="20" t="str">
        <f t="shared" si="193"/>
        <v xml:space="preserve">   Western Alpine Accentor</v>
      </c>
      <c r="AC839" s="2" t="e">
        <f t="array" ref="AC839">IF(K839="3_art",IF(AB839=_xludf.XLOOKUP(W839,#REF!,#REF!),"",_xludf.XLOOKUP(W839,#REF!,#REF!)),IF(K839="2_familj",IF(AB839=_xludf.XLOOKUP(W839,#REF!,#REF!),"",_xludf.XLOOKUP(W839,#REF!,#REF!)),""))</f>
        <v>#REF!</v>
      </c>
    </row>
    <row r="840" spans="1:29" ht="13.5" customHeight="1">
      <c r="A840" s="38" t="s">
        <v>84</v>
      </c>
      <c r="B840" s="37"/>
      <c r="C840" s="37"/>
      <c r="D840" s="48"/>
      <c r="E840" s="68" t="s">
        <v>2837</v>
      </c>
      <c r="F840" s="41" t="s">
        <v>2838</v>
      </c>
      <c r="G840" s="41" t="s">
        <v>2839</v>
      </c>
      <c r="H840" s="49"/>
      <c r="K840" s="29" t="e">
        <f t="shared" si="220"/>
        <v>#REF!</v>
      </c>
      <c r="L840" s="30">
        <v>1</v>
      </c>
      <c r="M840" s="19" t="e">
        <f>IF(K840="1_ordning",M845+1,M845)</f>
        <v>#REF!</v>
      </c>
      <c r="N840" s="29">
        <v>23</v>
      </c>
      <c r="O840" s="19" t="e">
        <f t="shared" si="225"/>
        <v>#REF!</v>
      </c>
      <c r="P840" s="30">
        <v>65</v>
      </c>
      <c r="Q840" s="19" t="str">
        <f>IF(LEN(E840)-LEN(SUBSTITUTE(E840," ",""))=1,LEFT(E840,FIND(" ",E840)-1),Q845)</f>
        <v>Prunella</v>
      </c>
      <c r="R840" s="19" t="e">
        <f>IF(Q840&lt;&gt;Q845,R845+1,R845)</f>
        <v>#REF!</v>
      </c>
      <c r="S840" s="30">
        <v>222</v>
      </c>
      <c r="T840" s="19" t="str">
        <f t="shared" si="221"/>
        <v>Prunella atrogularis</v>
      </c>
      <c r="U840" s="29" t="s">
        <v>2837</v>
      </c>
      <c r="V840" s="19" t="e">
        <f t="array" aca="1" ref="V840" ca="1">_xludf.XLOOKUP(U840,#REF!,#REF!)</f>
        <v>#NAME?</v>
      </c>
      <c r="W840" s="29">
        <v>29661</v>
      </c>
      <c r="X840" s="3" t="str">
        <f t="shared" si="226"/>
        <v/>
      </c>
      <c r="Y840" s="2" t="e">
        <f t="shared" si="222"/>
        <v>#REF!</v>
      </c>
      <c r="Z840" s="2" t="e">
        <f t="shared" si="223"/>
        <v>#REF!</v>
      </c>
      <c r="AA840" s="2" t="e">
        <f t="shared" si="224"/>
        <v>#REF!</v>
      </c>
      <c r="AB840" s="20" t="str">
        <f t="shared" si="193"/>
        <v>Black-throated Accentor</v>
      </c>
      <c r="AC840" s="2" t="e">
        <f t="array" ref="AC840">IF(K840="3_art",IF(AB840=_xludf.XLOOKUP(W840,#REF!,#REF!),"",_xludf.XLOOKUP(W840,#REF!,#REF!)),IF(K840="2_familj",IF(AB840=_xludf.XLOOKUP(W840,#REF!,#REF!),"",_xludf.XLOOKUP(W840,#REF!,#REF!)),""))</f>
        <v>#REF!</v>
      </c>
    </row>
    <row r="841" spans="1:29" ht="13.5" customHeight="1">
      <c r="A841" s="37"/>
      <c r="B841" s="38" t="s">
        <v>36</v>
      </c>
      <c r="C841" s="38" t="s">
        <v>31</v>
      </c>
      <c r="D841" s="73" t="s">
        <v>745</v>
      </c>
      <c r="E841" s="65" t="s">
        <v>2840</v>
      </c>
      <c r="F841" s="45" t="s">
        <v>2841</v>
      </c>
      <c r="G841" s="92" t="s">
        <v>2842</v>
      </c>
      <c r="H841" s="49"/>
      <c r="K841" s="29" t="e">
        <f t="shared" si="220"/>
        <v>#REF!</v>
      </c>
      <c r="L841" s="30">
        <v>1</v>
      </c>
      <c r="M841" s="19" t="e">
        <f t="shared" ref="M841:M843" si="245">IF(K841="1_ordning",M840+1,M840)</f>
        <v>#REF!</v>
      </c>
      <c r="N841" s="29">
        <v>23</v>
      </c>
      <c r="O841" s="19" t="e">
        <f t="shared" si="225"/>
        <v>#REF!</v>
      </c>
      <c r="P841" s="30">
        <v>65</v>
      </c>
      <c r="Q841" s="19" t="str">
        <f t="shared" ref="Q841:Q843" si="246">IF(LEN(E841)-LEN(SUBSTITUTE(E841," ",""))=1,LEFT(E841,FIND(" ",E841)-1),Q840)</f>
        <v>Prunella</v>
      </c>
      <c r="R841" s="19" t="e">
        <f t="shared" ref="R841:R843" si="247">IF(Q841&lt;&gt;Q840,R840+1,R840)</f>
        <v>#REF!</v>
      </c>
      <c r="S841" s="30">
        <v>222</v>
      </c>
      <c r="T841" s="19" t="str">
        <f t="shared" si="221"/>
        <v>Prunella atrogularis atrogularis</v>
      </c>
      <c r="U841" s="29" t="s">
        <v>2843</v>
      </c>
      <c r="V841" s="19" t="e">
        <f t="array" aca="1" ref="V841" ca="1">_xludf.XLOOKUP(U841,#REF!,#REF!)</f>
        <v>#NAME?</v>
      </c>
      <c r="W841" s="29">
        <v>29662</v>
      </c>
      <c r="X841" s="3" t="str">
        <f t="shared" si="226"/>
        <v/>
      </c>
      <c r="Y841" s="2" t="e">
        <f t="shared" si="222"/>
        <v>#REF!</v>
      </c>
      <c r="Z841" s="2" t="e">
        <f t="shared" si="223"/>
        <v>#REF!</v>
      </c>
      <c r="AA841" s="2" t="e">
        <f t="shared" si="224"/>
        <v>#REF!</v>
      </c>
      <c r="AB841" s="20" t="str">
        <f t="shared" si="193"/>
        <v xml:space="preserve">   Ural Accentor</v>
      </c>
      <c r="AC841" s="2" t="e">
        <f t="array" ref="AC841">IF(K841="3_art",IF(AB841=_xludf.XLOOKUP(W841,#REF!,#REF!),"",_xludf.XLOOKUP(W841,#REF!,#REF!)),IF(K841="2_familj",IF(AB841=_xludf.XLOOKUP(W841,#REF!,#REF!),"",_xludf.XLOOKUP(W841,#REF!,#REF!)),""))</f>
        <v>#REF!</v>
      </c>
    </row>
    <row r="842" spans="1:29" ht="13.5" customHeight="1">
      <c r="A842" s="37"/>
      <c r="B842" s="37"/>
      <c r="C842" s="37"/>
      <c r="D842" s="48"/>
      <c r="E842" s="68" t="s">
        <v>2844</v>
      </c>
      <c r="F842" s="41" t="s">
        <v>2845</v>
      </c>
      <c r="G842" s="41" t="s">
        <v>2846</v>
      </c>
      <c r="H842" s="49"/>
      <c r="K842" s="29" t="e">
        <f t="shared" si="220"/>
        <v>#REF!</v>
      </c>
      <c r="L842" s="30">
        <v>1</v>
      </c>
      <c r="M842" s="19" t="e">
        <f t="shared" si="245"/>
        <v>#REF!</v>
      </c>
      <c r="N842" s="29">
        <v>23</v>
      </c>
      <c r="O842" s="19" t="e">
        <f t="shared" si="225"/>
        <v>#REF!</v>
      </c>
      <c r="P842" s="30">
        <v>65</v>
      </c>
      <c r="Q842" s="19" t="str">
        <f t="shared" si="246"/>
        <v>Prunella</v>
      </c>
      <c r="R842" s="19" t="e">
        <f t="shared" si="247"/>
        <v>#REF!</v>
      </c>
      <c r="S842" s="30">
        <v>222</v>
      </c>
      <c r="T842" s="19" t="str">
        <f t="shared" si="221"/>
        <v>Prunella modularis</v>
      </c>
      <c r="U842" s="29" t="s">
        <v>2844</v>
      </c>
      <c r="V842" s="19" t="e">
        <f t="array" aca="1" ref="V842" ca="1">_xludf.XLOOKUP(U842,#REF!,#REF!)</f>
        <v>#NAME?</v>
      </c>
      <c r="W842" s="29">
        <v>29667</v>
      </c>
      <c r="X842" s="3" t="str">
        <f t="shared" si="226"/>
        <v/>
      </c>
      <c r="Y842" s="2" t="e">
        <f t="shared" si="222"/>
        <v>#REF!</v>
      </c>
      <c r="Z842" s="2" t="e">
        <f t="shared" si="223"/>
        <v>#REF!</v>
      </c>
      <c r="AA842" s="2" t="e">
        <f t="shared" si="224"/>
        <v>#REF!</v>
      </c>
      <c r="AB842" s="20" t="str">
        <f t="shared" si="193"/>
        <v>Dunnock</v>
      </c>
      <c r="AC842" s="2" t="e">
        <f t="array" ref="AC842">IF(K842="3_art",IF(AB842=_xludf.XLOOKUP(W842,#REF!,#REF!),"",_xludf.XLOOKUP(W842,#REF!,#REF!)),IF(K842="2_familj",IF(AB842=_xludf.XLOOKUP(W842,#REF!,#REF!),"",_xludf.XLOOKUP(W842,#REF!,#REF!)),""))</f>
        <v>#REF!</v>
      </c>
    </row>
    <row r="843" spans="1:29" ht="13.5" customHeight="1">
      <c r="A843" s="37"/>
      <c r="B843" s="38" t="s">
        <v>36</v>
      </c>
      <c r="C843" s="38" t="s">
        <v>37</v>
      </c>
      <c r="D843" s="51"/>
      <c r="E843" s="65" t="s">
        <v>2847</v>
      </c>
      <c r="F843" s="45" t="s">
        <v>2848</v>
      </c>
      <c r="G843" s="92" t="s">
        <v>2849</v>
      </c>
      <c r="H843" s="49"/>
      <c r="K843" s="29" t="e">
        <f t="shared" si="220"/>
        <v>#REF!</v>
      </c>
      <c r="L843" s="30">
        <v>1</v>
      </c>
      <c r="M843" s="19" t="e">
        <f t="shared" si="245"/>
        <v>#REF!</v>
      </c>
      <c r="N843" s="29">
        <v>23</v>
      </c>
      <c r="O843" s="19" t="e">
        <f t="shared" si="225"/>
        <v>#REF!</v>
      </c>
      <c r="P843" s="30">
        <v>65</v>
      </c>
      <c r="Q843" s="19" t="str">
        <f t="shared" si="246"/>
        <v>Prunella</v>
      </c>
      <c r="R843" s="19" t="e">
        <f t="shared" si="247"/>
        <v>#REF!</v>
      </c>
      <c r="S843" s="30">
        <v>222</v>
      </c>
      <c r="T843" s="19" t="str">
        <f t="shared" si="221"/>
        <v>Prunella modularis modularis</v>
      </c>
      <c r="U843" s="29" t="s">
        <v>2850</v>
      </c>
      <c r="V843" s="19" t="e">
        <f t="array" aca="1" ref="V843" ca="1">_xludf.XLOOKUP(U843,#REF!,#REF!)</f>
        <v>#NAME?</v>
      </c>
      <c r="W843" s="29">
        <v>29670</v>
      </c>
      <c r="X843" s="3" t="str">
        <f t="shared" si="226"/>
        <v/>
      </c>
      <c r="Y843" s="2" t="e">
        <f t="shared" si="222"/>
        <v>#REF!</v>
      </c>
      <c r="Z843" s="2" t="e">
        <f t="shared" si="223"/>
        <v>#REF!</v>
      </c>
      <c r="AA843" s="2" t="e">
        <f t="shared" si="224"/>
        <v>#REF!</v>
      </c>
      <c r="AB843" s="20" t="str">
        <f t="shared" si="193"/>
        <v xml:space="preserve">   Northern Dunnock</v>
      </c>
      <c r="AC843" s="2" t="e">
        <f t="array" ref="AC843">IF(K843="3_art",IF(AB843=_xludf.XLOOKUP(W843,#REF!,#REF!),"",_xludf.XLOOKUP(W843,#REF!,#REF!)),IF(K843="2_familj",IF(AB843=_xludf.XLOOKUP(W843,#REF!,#REF!),"",_xludf.XLOOKUP(W843,#REF!,#REF!)),""))</f>
        <v>#REF!</v>
      </c>
    </row>
    <row r="844" spans="1:29" ht="13.5" customHeight="1">
      <c r="A844" s="38" t="s">
        <v>84</v>
      </c>
      <c r="B844" s="37"/>
      <c r="C844" s="37"/>
      <c r="D844" s="83"/>
      <c r="E844" s="68" t="s">
        <v>2851</v>
      </c>
      <c r="F844" s="41" t="s">
        <v>2852</v>
      </c>
      <c r="G844" s="41" t="s">
        <v>2853</v>
      </c>
      <c r="H844" s="49"/>
      <c r="K844" s="29" t="e">
        <f t="shared" si="220"/>
        <v>#REF!</v>
      </c>
      <c r="L844" s="30">
        <v>1</v>
      </c>
      <c r="M844" s="19" t="e">
        <f>IF(K844="1_ordning",M839+1,M839)</f>
        <v>#REF!</v>
      </c>
      <c r="N844" s="29">
        <v>23</v>
      </c>
      <c r="O844" s="19" t="e">
        <f t="shared" si="225"/>
        <v>#REF!</v>
      </c>
      <c r="P844" s="30">
        <v>65</v>
      </c>
      <c r="Q844" s="19" t="str">
        <f>IF(LEN(E844)-LEN(SUBSTITUTE(E844," ",""))=1,LEFT(E844,FIND(" ",E844)-1),Q839)</f>
        <v>Prunella</v>
      </c>
      <c r="R844" s="19" t="e">
        <f>IF(Q844&lt;&gt;Q839,R839+1,R839)</f>
        <v>#REF!</v>
      </c>
      <c r="S844" s="30">
        <v>222</v>
      </c>
      <c r="T844" s="19" t="str">
        <f t="shared" si="221"/>
        <v>Prunella montanella</v>
      </c>
      <c r="U844" s="29" t="s">
        <v>2851</v>
      </c>
      <c r="V844" s="19" t="e">
        <f t="array" aca="1" ref="V844" ca="1">_xludf.XLOOKUP(U844,#REF!,#REF!)</f>
        <v>#NAME?</v>
      </c>
      <c r="W844" s="29">
        <v>29676</v>
      </c>
      <c r="X844" s="3" t="str">
        <f t="shared" si="226"/>
        <v/>
      </c>
      <c r="Y844" s="2" t="e">
        <f t="shared" si="222"/>
        <v>#REF!</v>
      </c>
      <c r="Z844" s="2" t="e">
        <f t="shared" si="223"/>
        <v>#REF!</v>
      </c>
      <c r="AA844" s="2" t="e">
        <f t="shared" si="224"/>
        <v>#REF!</v>
      </c>
      <c r="AB844" s="20" t="str">
        <f t="shared" si="193"/>
        <v>Siberian Accentor</v>
      </c>
      <c r="AC844" s="2" t="e">
        <f t="array" ref="AC844">IF(K844="3_art",IF(AB844=_xludf.XLOOKUP(W844,#REF!,#REF!),"",_xludf.XLOOKUP(W844,#REF!,#REF!)),IF(K844="2_familj",IF(AB844=_xludf.XLOOKUP(W844,#REF!,#REF!),"",_xludf.XLOOKUP(W844,#REF!,#REF!)),""))</f>
        <v>#REF!</v>
      </c>
    </row>
    <row r="845" spans="1:29" ht="13.5" customHeight="1">
      <c r="A845" s="37"/>
      <c r="B845" s="38" t="s">
        <v>36</v>
      </c>
      <c r="C845" s="38" t="s">
        <v>31</v>
      </c>
      <c r="D845" s="72" t="s">
        <v>2854</v>
      </c>
      <c r="E845" s="65" t="s">
        <v>2855</v>
      </c>
      <c r="F845" s="45" t="s">
        <v>2856</v>
      </c>
      <c r="G845" s="45" t="s">
        <v>2857</v>
      </c>
      <c r="H845" s="49"/>
      <c r="K845" s="29" t="e">
        <f t="shared" si="220"/>
        <v>#REF!</v>
      </c>
      <c r="L845" s="30">
        <v>1</v>
      </c>
      <c r="M845" s="19" t="e">
        <f>IF(K845="1_ordning",M844+1,M844)</f>
        <v>#REF!</v>
      </c>
      <c r="N845" s="29">
        <v>23</v>
      </c>
      <c r="O845" s="19" t="e">
        <f t="shared" si="225"/>
        <v>#REF!</v>
      </c>
      <c r="P845" s="30">
        <v>65</v>
      </c>
      <c r="Q845" s="19" t="str">
        <f>IF(LEN(E845)-LEN(SUBSTITUTE(E845," ",""))=1,LEFT(E845,FIND(" ",E845)-1),Q844)</f>
        <v>Prunella</v>
      </c>
      <c r="R845" s="19" t="e">
        <f>IF(Q845&lt;&gt;Q844,R844+1,R844)</f>
        <v>#REF!</v>
      </c>
      <c r="S845" s="30">
        <v>222</v>
      </c>
      <c r="T845" s="19" t="str">
        <f t="shared" si="221"/>
        <v>Prunella montanella montanella</v>
      </c>
      <c r="U845" s="29" t="s">
        <v>2858</v>
      </c>
      <c r="V845" s="19" t="e">
        <f t="array" aca="1" ref="V845" ca="1">_xludf.XLOOKUP(U845,#REF!,#REF!)</f>
        <v>#NAME?</v>
      </c>
      <c r="W845" s="29">
        <v>29677</v>
      </c>
      <c r="X845" s="3" t="str">
        <f t="shared" si="226"/>
        <v/>
      </c>
      <c r="Y845" s="2" t="e">
        <f t="shared" si="222"/>
        <v>#REF!</v>
      </c>
      <c r="Z845" s="2" t="e">
        <f t="shared" si="223"/>
        <v>#REF!</v>
      </c>
      <c r="AA845" s="2" t="e">
        <f t="shared" si="224"/>
        <v>#REF!</v>
      </c>
      <c r="AB845" s="20" t="str">
        <f t="shared" si="193"/>
        <v xml:space="preserve">   Western Siberian Accentor</v>
      </c>
      <c r="AC845" s="2" t="e">
        <f t="array" ref="AC845">IF(K845="3_art",IF(AB845=_xludf.XLOOKUP(W845,#REF!,#REF!),"",_xludf.XLOOKUP(W845,#REF!,#REF!)),IF(K845="2_familj",IF(AB845=_xludf.XLOOKUP(W845,#REF!,#REF!),"",_xludf.XLOOKUP(W845,#REF!,#REF!)),""))</f>
        <v>#REF!</v>
      </c>
    </row>
    <row r="846" spans="1:29" ht="13.5" customHeight="1">
      <c r="A846" s="33"/>
      <c r="B846" s="33"/>
      <c r="C846" s="33"/>
      <c r="D846" s="34" t="s">
        <v>21</v>
      </c>
      <c r="E846" s="35" t="s">
        <v>2859</v>
      </c>
      <c r="F846" s="36" t="s">
        <v>2860</v>
      </c>
      <c r="G846" s="35" t="s">
        <v>2861</v>
      </c>
      <c r="H846" s="33"/>
      <c r="K846" s="29" t="e">
        <f t="shared" si="220"/>
        <v>#REF!</v>
      </c>
      <c r="L846" s="30">
        <v>1</v>
      </c>
      <c r="M846" s="19" t="e">
        <f>IF(K846="1_ordning",M843+1,M843)</f>
        <v>#REF!</v>
      </c>
      <c r="N846" s="29">
        <v>23</v>
      </c>
      <c r="O846" s="19" t="e">
        <f t="shared" si="225"/>
        <v>#REF!</v>
      </c>
      <c r="P846" s="30">
        <v>66</v>
      </c>
      <c r="Q846" s="19" t="str">
        <f>IF(LEN(E846)-LEN(SUBSTITUTE(E846," ",""))=1,LEFT(E846,FIND(" ",E846)-1),Q843)</f>
        <v>Prunella</v>
      </c>
      <c r="R846" s="19" t="e">
        <f>IF(Q846&lt;&gt;Q843,R843+1,R843)</f>
        <v>#REF!</v>
      </c>
      <c r="S846" s="30">
        <v>222</v>
      </c>
      <c r="T846" s="19" t="str">
        <f t="shared" si="221"/>
        <v>Passeridae</v>
      </c>
      <c r="U846" s="29" t="s">
        <v>2859</v>
      </c>
      <c r="V846" s="19" t="e">
        <f t="array" aca="1" ref="V846" ca="1">_xludf.XLOOKUP(U846,#REF!,#REF!)</f>
        <v>#NAME?</v>
      </c>
      <c r="W846" s="29">
        <v>29689</v>
      </c>
      <c r="X846" s="3" t="str">
        <f t="shared" si="226"/>
        <v/>
      </c>
      <c r="Y846" s="2" t="e">
        <f t="shared" si="222"/>
        <v>#REF!</v>
      </c>
      <c r="Z846" s="20" t="e">
        <f t="shared" si="223"/>
        <v>#REF!</v>
      </c>
      <c r="AA846" s="2" t="e">
        <f t="shared" si="224"/>
        <v>#REF!</v>
      </c>
      <c r="AB846" s="2" t="str">
        <f t="shared" si="193"/>
        <v>Snowfinches and Old World Sparrows</v>
      </c>
      <c r="AC846" s="2" t="e">
        <f t="array" ref="AC846">IF(K846="3_art",IF(AB846=_xludf.XLOOKUP(W846,#REF!,#REF!),"",_xludf.XLOOKUP(W846,#REF!,#REF!)),IF(K846="2_familj",IF(AB846=_xludf.XLOOKUP(W846,#REF!,#REF!),"",_xludf.XLOOKUP(W846,#REF!,#REF!)),""))</f>
        <v>#REF!</v>
      </c>
    </row>
    <row r="847" spans="1:29" ht="13.5" customHeight="1">
      <c r="A847" s="37"/>
      <c r="B847" s="37"/>
      <c r="C847" s="37"/>
      <c r="D847" s="48"/>
      <c r="E847" s="68" t="s">
        <v>2862</v>
      </c>
      <c r="F847" s="41" t="s">
        <v>2863</v>
      </c>
      <c r="G847" s="41" t="s">
        <v>2864</v>
      </c>
      <c r="H847" s="49"/>
      <c r="K847" s="29" t="e">
        <f t="shared" si="220"/>
        <v>#REF!</v>
      </c>
      <c r="L847" s="30">
        <v>1</v>
      </c>
      <c r="M847" s="19" t="e">
        <f>IF(K847="1_ordning",M849+1,M849)</f>
        <v>#REF!</v>
      </c>
      <c r="N847" s="29">
        <v>23</v>
      </c>
      <c r="O847" s="19" t="e">
        <f t="shared" si="225"/>
        <v>#REF!</v>
      </c>
      <c r="P847" s="30">
        <v>66</v>
      </c>
      <c r="Q847" s="19" t="str">
        <f>IF(LEN(E847)-LEN(SUBSTITUTE(E847," ",""))=1,LEFT(E847,FIND(" ",E847)-1),Q849)</f>
        <v>Passer</v>
      </c>
      <c r="R847" s="19" t="e">
        <f>IF(Q847&lt;&gt;Q849,R849+1,R849)</f>
        <v>#REF!</v>
      </c>
      <c r="S847" s="30">
        <v>223</v>
      </c>
      <c r="T847" s="19" t="str">
        <f t="shared" si="221"/>
        <v>Passer montanus</v>
      </c>
      <c r="U847" s="29" t="s">
        <v>2862</v>
      </c>
      <c r="V847" s="19" t="e">
        <f t="array" aca="1" ref="V847" ca="1">_xludf.XLOOKUP(U847,#REF!,#REF!)</f>
        <v>#NAME?</v>
      </c>
      <c r="W847" s="29">
        <v>29772</v>
      </c>
      <c r="X847" s="3" t="str">
        <f t="shared" si="226"/>
        <v/>
      </c>
      <c r="Y847" s="2" t="e">
        <f t="shared" si="222"/>
        <v>#REF!</v>
      </c>
      <c r="Z847" s="2" t="e">
        <f t="shared" si="223"/>
        <v>#REF!</v>
      </c>
      <c r="AA847" s="2" t="e">
        <f t="shared" si="224"/>
        <v>#REF!</v>
      </c>
      <c r="AB847" s="20" t="str">
        <f t="shared" si="193"/>
        <v>Eurasian Tree Sparrow</v>
      </c>
      <c r="AC847" s="2" t="e">
        <f t="array" ref="AC847">IF(K847="3_art",IF(AB847=_xludf.XLOOKUP(W847,#REF!,#REF!),"",_xludf.XLOOKUP(W847,#REF!,#REF!)),IF(K847="2_familj",IF(AB847=_xludf.XLOOKUP(W847,#REF!,#REF!),"",_xludf.XLOOKUP(W847,#REF!,#REF!)),""))</f>
        <v>#REF!</v>
      </c>
    </row>
    <row r="848" spans="1:29" ht="13.5" customHeight="1">
      <c r="A848" s="37"/>
      <c r="B848" s="38" t="s">
        <v>36</v>
      </c>
      <c r="C848" s="38" t="s">
        <v>37</v>
      </c>
      <c r="D848" s="51"/>
      <c r="E848" s="65" t="s">
        <v>2865</v>
      </c>
      <c r="F848" s="45" t="s">
        <v>2866</v>
      </c>
      <c r="G848" s="63" t="s">
        <v>2867</v>
      </c>
      <c r="H848" s="60"/>
      <c r="K848" s="29" t="e">
        <f t="shared" si="220"/>
        <v>#REF!</v>
      </c>
      <c r="L848" s="30">
        <v>1</v>
      </c>
      <c r="M848" s="19" t="e">
        <f>IF(K848="1_ordning",M847+1,M847)</f>
        <v>#REF!</v>
      </c>
      <c r="N848" s="29">
        <v>23</v>
      </c>
      <c r="O848" s="19" t="e">
        <f t="shared" si="225"/>
        <v>#REF!</v>
      </c>
      <c r="P848" s="30">
        <v>66</v>
      </c>
      <c r="Q848" s="19" t="str">
        <f>IF(LEN(E848)-LEN(SUBSTITUTE(E848," ",""))=1,LEFT(E848,FIND(" ",E848)-1),Q847)</f>
        <v>Passer</v>
      </c>
      <c r="R848" s="19" t="e">
        <f>IF(Q848&lt;&gt;Q847,R847+1,R847)</f>
        <v>#REF!</v>
      </c>
      <c r="S848" s="30">
        <v>223</v>
      </c>
      <c r="T848" s="19" t="str">
        <f t="shared" si="221"/>
        <v>Passer montanus montanus</v>
      </c>
      <c r="U848" s="29" t="s">
        <v>2868</v>
      </c>
      <c r="V848" s="19" t="e">
        <f t="array" aca="1" ref="V848" ca="1">_xludf.XLOOKUP(U848,#REF!,#REF!)</f>
        <v>#NAME?</v>
      </c>
      <c r="W848" s="29">
        <v>29773</v>
      </c>
      <c r="X848" s="3" t="str">
        <f t="shared" si="226"/>
        <v/>
      </c>
      <c r="Y848" s="2" t="e">
        <f t="shared" si="222"/>
        <v>#REF!</v>
      </c>
      <c r="Z848" s="2" t="e">
        <f t="shared" si="223"/>
        <v>#REF!</v>
      </c>
      <c r="AA848" s="2" t="e">
        <f t="shared" si="224"/>
        <v>#REF!</v>
      </c>
      <c r="AB848" s="20" t="str">
        <f t="shared" si="193"/>
        <v xml:space="preserve">   Western Eurasian Tree Sparrow</v>
      </c>
      <c r="AC848" s="2" t="e">
        <f t="array" ref="AC848">IF(K848="3_art",IF(AB848=_xludf.XLOOKUP(W848,#REF!,#REF!),"",_xludf.XLOOKUP(W848,#REF!,#REF!)),IF(K848="2_familj",IF(AB848=_xludf.XLOOKUP(W848,#REF!,#REF!),"",_xludf.XLOOKUP(W848,#REF!,#REF!)),""))</f>
        <v>#REF!</v>
      </c>
    </row>
    <row r="849" spans="1:29" ht="13.5" customHeight="1">
      <c r="A849" s="38" t="s">
        <v>84</v>
      </c>
      <c r="B849" s="38" t="s">
        <v>36</v>
      </c>
      <c r="C849" s="38" t="s">
        <v>31</v>
      </c>
      <c r="D849" s="66" t="s">
        <v>446</v>
      </c>
      <c r="E849" s="68" t="s">
        <v>2869</v>
      </c>
      <c r="F849" s="41" t="s">
        <v>2870</v>
      </c>
      <c r="G849" s="41" t="s">
        <v>2871</v>
      </c>
      <c r="H849" s="75" t="s">
        <v>343</v>
      </c>
      <c r="K849" s="29" t="e">
        <f t="shared" si="220"/>
        <v>#REF!</v>
      </c>
      <c r="L849" s="30">
        <v>1</v>
      </c>
      <c r="M849" s="19" t="e">
        <f>IF(K849="1_ordning",M851+1,M851)</f>
        <v>#REF!</v>
      </c>
      <c r="N849" s="29">
        <v>23</v>
      </c>
      <c r="O849" s="19" t="e">
        <f t="shared" si="225"/>
        <v>#REF!</v>
      </c>
      <c r="P849" s="30">
        <v>66</v>
      </c>
      <c r="Q849" s="19" t="str">
        <f>IF(LEN(E849)-LEN(SUBSTITUTE(E849," ",""))=1,LEFT(E849,FIND(" ",E849)-1),Q851)</f>
        <v>Passer</v>
      </c>
      <c r="R849" s="19" t="e">
        <f>IF(Q849&lt;&gt;Q851,R851+1,R851)</f>
        <v>#REF!</v>
      </c>
      <c r="S849" s="30">
        <v>223</v>
      </c>
      <c r="T849" s="19" t="str">
        <f t="shared" si="221"/>
        <v>Passer hispaniolensis</v>
      </c>
      <c r="U849" s="29" t="s">
        <v>2869</v>
      </c>
      <c r="V849" s="19" t="e">
        <f t="array" aca="1" ref="V849" ca="1">_xludf.XLOOKUP(U849,#REF!,#REF!)</f>
        <v>#NAME?</v>
      </c>
      <c r="W849" s="29">
        <v>29799</v>
      </c>
      <c r="X849" s="3" t="str">
        <f t="shared" si="226"/>
        <v/>
      </c>
      <c r="Y849" s="2" t="e">
        <f t="shared" si="222"/>
        <v>#REF!</v>
      </c>
      <c r="Z849" s="2" t="e">
        <f t="shared" si="223"/>
        <v>#REF!</v>
      </c>
      <c r="AA849" s="2" t="e">
        <f t="shared" si="224"/>
        <v>#REF!</v>
      </c>
      <c r="AB849" s="20" t="str">
        <f t="shared" si="193"/>
        <v>Spanish Sparrow</v>
      </c>
      <c r="AC849" s="2" t="e">
        <f t="array" ref="AC849">IF(K849="3_art",IF(AB849=_xludf.XLOOKUP(W849,#REF!,#REF!),"",_xludf.XLOOKUP(W849,#REF!,#REF!)),IF(K849="2_familj",IF(AB849=_xludf.XLOOKUP(W849,#REF!,#REF!),"",_xludf.XLOOKUP(W849,#REF!,#REF!)),""))</f>
        <v>#REF!</v>
      </c>
    </row>
    <row r="850" spans="1:29" ht="13.5" customHeight="1">
      <c r="A850" s="37"/>
      <c r="B850" s="37"/>
      <c r="C850" s="37"/>
      <c r="D850" s="48"/>
      <c r="E850" s="68" t="s">
        <v>2872</v>
      </c>
      <c r="F850" s="41" t="s">
        <v>2873</v>
      </c>
      <c r="G850" s="41" t="s">
        <v>2874</v>
      </c>
      <c r="H850" s="49"/>
      <c r="K850" s="29" t="e">
        <f t="shared" si="220"/>
        <v>#REF!</v>
      </c>
      <c r="L850" s="30">
        <v>1</v>
      </c>
      <c r="M850" s="19" t="e">
        <f>IF(K850="1_ordning",M846+1,M846)</f>
        <v>#REF!</v>
      </c>
      <c r="N850" s="29">
        <v>23</v>
      </c>
      <c r="O850" s="19" t="e">
        <f t="shared" si="225"/>
        <v>#REF!</v>
      </c>
      <c r="P850" s="30">
        <v>66</v>
      </c>
      <c r="Q850" s="19" t="str">
        <f>IF(LEN(E850)-LEN(SUBSTITUTE(E850," ",""))=1,LEFT(E850,FIND(" ",E850)-1),Q846)</f>
        <v>Passer</v>
      </c>
      <c r="R850" s="19" t="e">
        <f>IF(Q850&lt;&gt;Q846,R846+1,R846)</f>
        <v>#REF!</v>
      </c>
      <c r="S850" s="30">
        <v>223</v>
      </c>
      <c r="T850" s="19" t="str">
        <f t="shared" si="221"/>
        <v>Passer domesticus</v>
      </c>
      <c r="U850" s="29" t="s">
        <v>2872</v>
      </c>
      <c r="V850" s="19" t="e">
        <f t="array" aca="1" ref="V850" ca="1">_xludf.XLOOKUP(U850,#REF!,#REF!)</f>
        <v>#NAME?</v>
      </c>
      <c r="W850" s="29">
        <v>29807</v>
      </c>
      <c r="X850" s="3" t="str">
        <f t="shared" si="226"/>
        <v/>
      </c>
      <c r="Y850" s="2" t="e">
        <f t="shared" si="222"/>
        <v>#REF!</v>
      </c>
      <c r="Z850" s="2" t="e">
        <f t="shared" si="223"/>
        <v>#REF!</v>
      </c>
      <c r="AA850" s="2" t="e">
        <f t="shared" si="224"/>
        <v>#REF!</v>
      </c>
      <c r="AB850" s="20" t="str">
        <f t="shared" si="193"/>
        <v>House Sparrow</v>
      </c>
      <c r="AC850" s="2" t="e">
        <f t="array" ref="AC850">IF(K850="3_art",IF(AB850=_xludf.XLOOKUP(W850,#REF!,#REF!),"",_xludf.XLOOKUP(W850,#REF!,#REF!)),IF(K850="2_familj",IF(AB850=_xludf.XLOOKUP(W850,#REF!,#REF!),"",_xludf.XLOOKUP(W850,#REF!,#REF!)),""))</f>
        <v>#REF!</v>
      </c>
    </row>
    <row r="851" spans="1:29" ht="13.5" customHeight="1">
      <c r="A851" s="37"/>
      <c r="B851" s="38" t="s">
        <v>36</v>
      </c>
      <c r="C851" s="38" t="s">
        <v>37</v>
      </c>
      <c r="D851" s="51"/>
      <c r="E851" s="65" t="s">
        <v>2875</v>
      </c>
      <c r="F851" s="45" t="s">
        <v>2876</v>
      </c>
      <c r="G851" s="45" t="s">
        <v>2877</v>
      </c>
      <c r="H851" s="49"/>
      <c r="K851" s="29" t="e">
        <f t="shared" si="220"/>
        <v>#REF!</v>
      </c>
      <c r="L851" s="30">
        <v>1</v>
      </c>
      <c r="M851" s="19" t="e">
        <f>IF(K851="1_ordning",M850+1,M850)</f>
        <v>#REF!</v>
      </c>
      <c r="N851" s="29">
        <v>23</v>
      </c>
      <c r="O851" s="19" t="e">
        <f t="shared" si="225"/>
        <v>#REF!</v>
      </c>
      <c r="P851" s="30">
        <v>66</v>
      </c>
      <c r="Q851" s="19" t="str">
        <f>IF(LEN(E851)-LEN(SUBSTITUTE(E851," ",""))=1,LEFT(E851,FIND(" ",E851)-1),Q850)</f>
        <v>Passer</v>
      </c>
      <c r="R851" s="19" t="e">
        <f>IF(Q851&lt;&gt;Q850,R850+1,R850)</f>
        <v>#REF!</v>
      </c>
      <c r="S851" s="30">
        <v>223</v>
      </c>
      <c r="T851" s="19" t="str">
        <f t="shared" si="221"/>
        <v>Passer domesticus domesticus</v>
      </c>
      <c r="U851" s="29" t="s">
        <v>2878</v>
      </c>
      <c r="V851" s="19" t="e">
        <f t="array" aca="1" ref="V851" ca="1">_xludf.XLOOKUP(U851,#REF!,#REF!)</f>
        <v>#NAME?</v>
      </c>
      <c r="W851" s="29">
        <v>29808</v>
      </c>
      <c r="X851" s="3" t="str">
        <f t="shared" si="226"/>
        <v/>
      </c>
      <c r="Y851" s="2" t="e">
        <f t="shared" si="222"/>
        <v>#REF!</v>
      </c>
      <c r="Z851" s="2" t="e">
        <f t="shared" si="223"/>
        <v>#REF!</v>
      </c>
      <c r="AA851" s="2" t="e">
        <f t="shared" si="224"/>
        <v>#REF!</v>
      </c>
      <c r="AB851" s="20" t="str">
        <f t="shared" si="193"/>
        <v xml:space="preserve">   Northern House Sparrow</v>
      </c>
      <c r="AC851" s="2" t="e">
        <f t="array" ref="AC851">IF(K851="3_art",IF(AB851=_xludf.XLOOKUP(W851,#REF!,#REF!),"",_xludf.XLOOKUP(W851,#REF!,#REF!)),IF(K851="2_familj",IF(AB851=_xludf.XLOOKUP(W851,#REF!,#REF!),"",_xludf.XLOOKUP(W851,#REF!,#REF!)),""))</f>
        <v>#REF!</v>
      </c>
    </row>
    <row r="852" spans="1:29" ht="13.5" customHeight="1">
      <c r="A852" s="33"/>
      <c r="B852" s="33"/>
      <c r="C852" s="33"/>
      <c r="D852" s="34" t="s">
        <v>21</v>
      </c>
      <c r="E852" s="35" t="s">
        <v>2879</v>
      </c>
      <c r="F852" s="36" t="s">
        <v>2880</v>
      </c>
      <c r="G852" s="36" t="s">
        <v>2881</v>
      </c>
      <c r="H852" s="33"/>
      <c r="K852" s="29" t="e">
        <f t="shared" si="220"/>
        <v>#REF!</v>
      </c>
      <c r="L852" s="30">
        <v>1</v>
      </c>
      <c r="M852" s="19" t="e">
        <f>IF(K852="1_ordning",M848+1,M848)</f>
        <v>#REF!</v>
      </c>
      <c r="N852" s="29">
        <v>23</v>
      </c>
      <c r="O852" s="19" t="e">
        <f t="shared" si="225"/>
        <v>#REF!</v>
      </c>
      <c r="P852" s="30">
        <v>67</v>
      </c>
      <c r="Q852" s="19" t="str">
        <f>IF(LEN(E852)-LEN(SUBSTITUTE(E852," ",""))=1,LEFT(E852,FIND(" ",E852)-1),Q848)</f>
        <v>Passer</v>
      </c>
      <c r="R852" s="19" t="e">
        <f>IF(Q852&lt;&gt;Q848,R848+1,R848)</f>
        <v>#REF!</v>
      </c>
      <c r="S852" s="30">
        <v>223</v>
      </c>
      <c r="T852" s="19" t="str">
        <f t="shared" si="221"/>
        <v>Motacillidae</v>
      </c>
      <c r="U852" s="29" t="s">
        <v>2879</v>
      </c>
      <c r="V852" s="19" t="e">
        <f t="array" aca="1" ref="V852" ca="1">_xludf.XLOOKUP(U852,#REF!,#REF!)</f>
        <v>#NAME?</v>
      </c>
      <c r="W852" s="29">
        <v>29820</v>
      </c>
      <c r="X852" s="3" t="str">
        <f t="shared" si="226"/>
        <v/>
      </c>
      <c r="Y852" s="2" t="e">
        <f t="shared" si="222"/>
        <v>#REF!</v>
      </c>
      <c r="Z852" s="20" t="e">
        <f t="shared" si="223"/>
        <v>#REF!</v>
      </c>
      <c r="AA852" s="2" t="e">
        <f t="shared" si="224"/>
        <v>#REF!</v>
      </c>
      <c r="AB852" s="20" t="str">
        <f t="shared" si="193"/>
        <v>Wagtails and Pipits</v>
      </c>
      <c r="AC852" s="2" t="e">
        <f t="array" ref="AC852">IF(K852="3_art",IF(AB852=_xludf.XLOOKUP(W852,#REF!,#REF!),"",_xludf.XLOOKUP(W852,#REF!,#REF!)),IF(K852="2_familj",IF(AB852=_xludf.XLOOKUP(W852,#REF!,#REF!),"",_xludf.XLOOKUP(W852,#REF!,#REF!)),""))</f>
        <v>#REF!</v>
      </c>
    </row>
    <row r="853" spans="1:29" ht="13.5" customHeight="1">
      <c r="A853" s="37"/>
      <c r="B853" s="37"/>
      <c r="C853" s="37"/>
      <c r="D853" s="48"/>
      <c r="E853" s="68" t="s">
        <v>2882</v>
      </c>
      <c r="F853" s="41" t="s">
        <v>2883</v>
      </c>
      <c r="G853" s="41" t="s">
        <v>2884</v>
      </c>
      <c r="H853" s="49"/>
      <c r="K853" s="29" t="e">
        <f t="shared" si="220"/>
        <v>#REF!</v>
      </c>
      <c r="L853" s="30">
        <v>1</v>
      </c>
      <c r="M853" s="19" t="e">
        <f t="shared" ref="M853:M860" si="248">IF(K853="1_ordning",M852+1,M852)</f>
        <v>#REF!</v>
      </c>
      <c r="N853" s="29">
        <v>23</v>
      </c>
      <c r="O853" s="19" t="e">
        <f t="shared" si="225"/>
        <v>#REF!</v>
      </c>
      <c r="P853" s="30">
        <v>67</v>
      </c>
      <c r="Q853" s="19" t="str">
        <f t="shared" ref="Q853:Q860" si="249">IF(LEN(E853)-LEN(SUBSTITUTE(E853," ",""))=1,LEFT(E853,FIND(" ",E853)-1),Q852)</f>
        <v>Motacilla</v>
      </c>
      <c r="R853" s="19" t="e">
        <f t="shared" ref="R853:R860" si="250">IF(Q853&lt;&gt;Q852,R852+1,R852)</f>
        <v>#REF!</v>
      </c>
      <c r="S853" s="30">
        <v>224</v>
      </c>
      <c r="T853" s="19" t="str">
        <f t="shared" si="221"/>
        <v>Motacilla cinerea</v>
      </c>
      <c r="U853" s="29" t="s">
        <v>2882</v>
      </c>
      <c r="V853" s="19" t="e">
        <f t="array" aca="1" ref="V853" ca="1">_xludf.XLOOKUP(U853,#REF!,#REF!)</f>
        <v>#NAME?</v>
      </c>
      <c r="W853" s="29">
        <v>29834</v>
      </c>
      <c r="X853" s="3" t="str">
        <f t="shared" si="226"/>
        <v/>
      </c>
      <c r="Y853" s="2" t="e">
        <f t="shared" si="222"/>
        <v>#REF!</v>
      </c>
      <c r="Z853" s="2" t="e">
        <f t="shared" si="223"/>
        <v>#REF!</v>
      </c>
      <c r="AA853" s="2" t="e">
        <f t="shared" si="224"/>
        <v>#REF!</v>
      </c>
      <c r="AB853" s="20" t="str">
        <f t="shared" si="193"/>
        <v>Grey Wagtail</v>
      </c>
      <c r="AC853" s="2" t="e">
        <f t="array" ref="AC853">IF(K853="3_art",IF(AB853=_xludf.XLOOKUP(W853,#REF!,#REF!),"",_xludf.XLOOKUP(W853,#REF!,#REF!)),IF(K853="2_familj",IF(AB853=_xludf.XLOOKUP(W853,#REF!,#REF!),"",_xludf.XLOOKUP(W853,#REF!,#REF!)),""))</f>
        <v>#REF!</v>
      </c>
    </row>
    <row r="854" spans="1:29" ht="13.5" customHeight="1">
      <c r="A854" s="37"/>
      <c r="B854" s="38" t="s">
        <v>36</v>
      </c>
      <c r="C854" s="38" t="s">
        <v>37</v>
      </c>
      <c r="D854" s="51"/>
      <c r="E854" s="65" t="s">
        <v>2885</v>
      </c>
      <c r="F854" s="45" t="s">
        <v>2886</v>
      </c>
      <c r="G854" s="45" t="s">
        <v>2887</v>
      </c>
      <c r="H854" s="49"/>
      <c r="K854" s="29" t="e">
        <f t="shared" si="220"/>
        <v>#REF!</v>
      </c>
      <c r="L854" s="30">
        <v>1</v>
      </c>
      <c r="M854" s="19" t="e">
        <f t="shared" si="248"/>
        <v>#REF!</v>
      </c>
      <c r="N854" s="29">
        <v>23</v>
      </c>
      <c r="O854" s="19" t="e">
        <f t="shared" si="225"/>
        <v>#REF!</v>
      </c>
      <c r="P854" s="30">
        <v>67</v>
      </c>
      <c r="Q854" s="19" t="str">
        <f t="shared" si="249"/>
        <v>Motacilla</v>
      </c>
      <c r="R854" s="19" t="e">
        <f t="shared" si="250"/>
        <v>#REF!</v>
      </c>
      <c r="S854" s="30">
        <v>224</v>
      </c>
      <c r="T854" s="19" t="str">
        <f t="shared" si="221"/>
        <v>Motacilla cinerea cinerea</v>
      </c>
      <c r="U854" s="29" t="s">
        <v>2888</v>
      </c>
      <c r="V854" s="19" t="e">
        <f t="array" aca="1" ref="V854" ca="1">_xludf.XLOOKUP(U854,#REF!,#REF!)</f>
        <v>#NAME?</v>
      </c>
      <c r="W854" s="29">
        <v>29837</v>
      </c>
      <c r="X854" s="3" t="str">
        <f t="shared" si="226"/>
        <v/>
      </c>
      <c r="Y854" s="2" t="e">
        <f t="shared" si="222"/>
        <v>#REF!</v>
      </c>
      <c r="Z854" s="2" t="e">
        <f t="shared" si="223"/>
        <v>#REF!</v>
      </c>
      <c r="AA854" s="2" t="e">
        <f t="shared" si="224"/>
        <v>#REF!</v>
      </c>
      <c r="AB854" s="20" t="str">
        <f t="shared" si="193"/>
        <v xml:space="preserve">   Western Grey Wagtail</v>
      </c>
      <c r="AC854" s="2" t="e">
        <f t="array" ref="AC854">IF(K854="3_art",IF(AB854=_xludf.XLOOKUP(W854,#REF!,#REF!),"",_xludf.XLOOKUP(W854,#REF!,#REF!)),IF(K854="2_familj",IF(AB854=_xludf.XLOOKUP(W854,#REF!,#REF!),"",_xludf.XLOOKUP(W854,#REF!,#REF!)),""))</f>
        <v>#REF!</v>
      </c>
    </row>
    <row r="855" spans="1:29" ht="13.5" customHeight="1">
      <c r="A855" s="37"/>
      <c r="B855" s="37"/>
      <c r="C855" s="37"/>
      <c r="D855" s="48"/>
      <c r="E855" s="68" t="s">
        <v>2889</v>
      </c>
      <c r="F855" s="41" t="s">
        <v>2890</v>
      </c>
      <c r="G855" s="41" t="s">
        <v>2891</v>
      </c>
      <c r="H855" s="50"/>
      <c r="K855" s="29" t="e">
        <f t="shared" si="220"/>
        <v>#REF!</v>
      </c>
      <c r="L855" s="30">
        <v>1</v>
      </c>
      <c r="M855" s="19" t="e">
        <f t="shared" si="248"/>
        <v>#REF!</v>
      </c>
      <c r="N855" s="29">
        <v>23</v>
      </c>
      <c r="O855" s="19" t="e">
        <f t="shared" si="225"/>
        <v>#REF!</v>
      </c>
      <c r="P855" s="30">
        <v>67</v>
      </c>
      <c r="Q855" s="19" t="str">
        <f t="shared" si="249"/>
        <v>Motacilla</v>
      </c>
      <c r="R855" s="19" t="e">
        <f t="shared" si="250"/>
        <v>#REF!</v>
      </c>
      <c r="S855" s="30">
        <v>224</v>
      </c>
      <c r="T855" s="19" t="str">
        <f t="shared" si="221"/>
        <v>Motacilla flava</v>
      </c>
      <c r="U855" s="29" t="s">
        <v>2889</v>
      </c>
      <c r="V855" s="19" t="e">
        <f t="array" aca="1" ref="V855" ca="1">_xludf.XLOOKUP(U855,#REF!,#REF!)</f>
        <v>#NAME?</v>
      </c>
      <c r="W855" s="29">
        <v>29838</v>
      </c>
      <c r="X855" s="3" t="str">
        <f t="shared" si="226"/>
        <v/>
      </c>
      <c r="Y855" s="2" t="e">
        <f t="shared" si="222"/>
        <v>#REF!</v>
      </c>
      <c r="Z855" s="2" t="e">
        <f t="shared" si="223"/>
        <v>#REF!</v>
      </c>
      <c r="AA855" s="2" t="e">
        <f t="shared" si="224"/>
        <v>#REF!</v>
      </c>
      <c r="AB855" s="20" t="str">
        <f t="shared" si="193"/>
        <v>Western Yellow Wagtail</v>
      </c>
      <c r="AC855" s="2" t="e">
        <f t="array" ref="AC855">IF(K855="3_art",IF(AB855=_xludf.XLOOKUP(W855,#REF!,#REF!),"",_xludf.XLOOKUP(W855,#REF!,#REF!)),IF(K855="2_familj",IF(AB855=_xludf.XLOOKUP(W855,#REF!,#REF!),"",_xludf.XLOOKUP(W855,#REF!,#REF!)),""))</f>
        <v>#REF!</v>
      </c>
    </row>
    <row r="856" spans="1:29" ht="13.5" customHeight="1">
      <c r="A856" s="129" t="s">
        <v>84</v>
      </c>
      <c r="B856" s="129" t="s">
        <v>36</v>
      </c>
      <c r="C856" s="129" t="s">
        <v>55</v>
      </c>
      <c r="D856" s="130"/>
      <c r="E856" s="131" t="s">
        <v>2892</v>
      </c>
      <c r="F856" s="132" t="s">
        <v>2893</v>
      </c>
      <c r="G856" s="133" t="s">
        <v>2894</v>
      </c>
      <c r="H856" s="134"/>
      <c r="K856" s="108" t="e">
        <f t="shared" si="220"/>
        <v>#REF!</v>
      </c>
      <c r="L856" s="30">
        <v>1</v>
      </c>
      <c r="M856" s="19" t="e">
        <f t="shared" si="248"/>
        <v>#REF!</v>
      </c>
      <c r="N856" s="29">
        <v>23</v>
      </c>
      <c r="O856" s="19" t="e">
        <f t="shared" si="225"/>
        <v>#REF!</v>
      </c>
      <c r="P856" s="30">
        <v>67</v>
      </c>
      <c r="Q856" s="19" t="str">
        <f t="shared" si="249"/>
        <v>Motacilla</v>
      </c>
      <c r="R856" s="19" t="e">
        <f t="shared" si="250"/>
        <v>#REF!</v>
      </c>
      <c r="S856" s="30">
        <v>224</v>
      </c>
      <c r="T856" s="19" t="str">
        <f t="shared" si="221"/>
        <v>Motacilla flava flavissima / lutea</v>
      </c>
      <c r="U856" s="29" t="s">
        <v>2895</v>
      </c>
      <c r="V856" s="19" t="e">
        <f t="array" aca="1" ref="V856" ca="1">_xludf.XLOOKUP(U856,#REF!,#REF!)</f>
        <v>#NAME?</v>
      </c>
      <c r="W856" s="135" t="s">
        <v>2896</v>
      </c>
      <c r="X856" s="3" t="str">
        <f t="shared" si="226"/>
        <v/>
      </c>
      <c r="Y856" s="2" t="e">
        <f t="shared" si="222"/>
        <v>#REF!</v>
      </c>
      <c r="Z856" s="2" t="e">
        <f t="shared" si="223"/>
        <v>#REF!</v>
      </c>
      <c r="AA856" s="2" t="e">
        <f t="shared" si="224"/>
        <v>#REF!</v>
      </c>
      <c r="AB856" s="20" t="str">
        <f t="shared" si="193"/>
        <v xml:space="preserve">   British Yellow Wagtail / Yellow-headed Wagtail</v>
      </c>
      <c r="AC856" s="2" t="e">
        <f t="array" ref="AC856">IF(K856="3_art",IF(AB856=_xludf.XLOOKUP(W856,#REF!,#REF!),"",_xludf.XLOOKUP(W856,#REF!,#REF!)),IF(K856="2_familj",IF(AB856=_xludf.XLOOKUP(W856,#REF!,#REF!),"",_xludf.XLOOKUP(W856,#REF!,#REF!)),""))</f>
        <v>#REF!</v>
      </c>
    </row>
    <row r="857" spans="1:29" ht="13.5" customHeight="1">
      <c r="A857" s="37"/>
      <c r="B857" s="38" t="s">
        <v>36</v>
      </c>
      <c r="C857" s="38" t="s">
        <v>37</v>
      </c>
      <c r="D857" s="51"/>
      <c r="E857" s="65" t="s">
        <v>2897</v>
      </c>
      <c r="F857" s="45" t="s">
        <v>2898</v>
      </c>
      <c r="G857" s="92" t="s">
        <v>2899</v>
      </c>
      <c r="H857" s="60"/>
      <c r="K857" s="29" t="e">
        <f t="shared" si="220"/>
        <v>#REF!</v>
      </c>
      <c r="L857" s="30">
        <v>1</v>
      </c>
      <c r="M857" s="19" t="e">
        <f t="shared" si="248"/>
        <v>#REF!</v>
      </c>
      <c r="N857" s="29">
        <v>23</v>
      </c>
      <c r="O857" s="19" t="e">
        <f t="shared" si="225"/>
        <v>#REF!</v>
      </c>
      <c r="P857" s="30">
        <v>67</v>
      </c>
      <c r="Q857" s="19" t="str">
        <f t="shared" si="249"/>
        <v>Motacilla</v>
      </c>
      <c r="R857" s="19" t="e">
        <f t="shared" si="250"/>
        <v>#REF!</v>
      </c>
      <c r="S857" s="30">
        <v>224</v>
      </c>
      <c r="T857" s="19" t="str">
        <f t="shared" si="221"/>
        <v>Motacilla flava flava</v>
      </c>
      <c r="U857" s="29" t="s">
        <v>2900</v>
      </c>
      <c r="V857" s="19" t="e">
        <f t="array" aca="1" ref="V857" ca="1">_xludf.XLOOKUP(U857,#REF!,#REF!)</f>
        <v>#NAME?</v>
      </c>
      <c r="W857" s="29">
        <v>29841</v>
      </c>
      <c r="X857" s="3" t="str">
        <f t="shared" si="226"/>
        <v>Fel i ordningen!</v>
      </c>
      <c r="Y857" s="2" t="e">
        <f t="shared" si="222"/>
        <v>#REF!</v>
      </c>
      <c r="Z857" s="2" t="e">
        <f t="shared" si="223"/>
        <v>#REF!</v>
      </c>
      <c r="AA857" s="2" t="e">
        <f t="shared" si="224"/>
        <v>#REF!</v>
      </c>
      <c r="AB857" s="20" t="str">
        <f t="shared" si="193"/>
        <v xml:space="preserve">   Blue-headed Wagtail</v>
      </c>
      <c r="AC857" s="2" t="e">
        <f t="array" ref="AC857">IF(K857="3_art",IF(AB857=_xludf.XLOOKUP(W857,#REF!,#REF!),"",_xludf.XLOOKUP(W857,#REF!,#REF!)),IF(K857="2_familj",IF(AB857=_xludf.XLOOKUP(W857,#REF!,#REF!),"",_xludf.XLOOKUP(W857,#REF!,#REF!)),""))</f>
        <v>#REF!</v>
      </c>
    </row>
    <row r="858" spans="1:29" ht="13.5" customHeight="1">
      <c r="A858" s="38" t="s">
        <v>84</v>
      </c>
      <c r="B858" s="38" t="s">
        <v>36</v>
      </c>
      <c r="C858" s="38" t="s">
        <v>31</v>
      </c>
      <c r="D858" s="51">
        <v>1</v>
      </c>
      <c r="E858" s="65" t="s">
        <v>2901</v>
      </c>
      <c r="F858" s="45" t="s">
        <v>2902</v>
      </c>
      <c r="G858" s="92" t="s">
        <v>2903</v>
      </c>
      <c r="H858" s="88"/>
      <c r="K858" s="29" t="e">
        <f t="shared" si="220"/>
        <v>#REF!</v>
      </c>
      <c r="L858" s="30">
        <v>1</v>
      </c>
      <c r="M858" s="19" t="e">
        <f t="shared" si="248"/>
        <v>#REF!</v>
      </c>
      <c r="N858" s="29">
        <v>23</v>
      </c>
      <c r="O858" s="19" t="e">
        <f t="shared" si="225"/>
        <v>#REF!</v>
      </c>
      <c r="P858" s="30">
        <v>67</v>
      </c>
      <c r="Q858" s="19" t="str">
        <f t="shared" si="249"/>
        <v>Motacilla</v>
      </c>
      <c r="R858" s="19" t="e">
        <f t="shared" si="250"/>
        <v>#REF!</v>
      </c>
      <c r="S858" s="30">
        <v>224</v>
      </c>
      <c r="T858" s="19" t="str">
        <f t="shared" si="221"/>
        <v>Motacilla flava cinereocapilla</v>
      </c>
      <c r="U858" s="29" t="s">
        <v>2904</v>
      </c>
      <c r="V858" s="19" t="e">
        <f t="array" aca="1" ref="V858" ca="1">_xludf.XLOOKUP(U858,#REF!,#REF!)</f>
        <v>#NAME?</v>
      </c>
      <c r="W858" s="29">
        <v>29844</v>
      </c>
      <c r="X858" s="3" t="str">
        <f t="shared" si="226"/>
        <v/>
      </c>
      <c r="Y858" s="2" t="e">
        <f t="shared" si="222"/>
        <v>#REF!</v>
      </c>
      <c r="Z858" s="2" t="e">
        <f t="shared" si="223"/>
        <v>#REF!</v>
      </c>
      <c r="AA858" s="2" t="e">
        <f t="shared" si="224"/>
        <v>#REF!</v>
      </c>
      <c r="AB858" s="20" t="str">
        <f t="shared" si="193"/>
        <v xml:space="preserve">   Ashy-headed Wagtail</v>
      </c>
      <c r="AC858" s="2" t="e">
        <f t="array" ref="AC858">IF(K858="3_art",IF(AB858=_xludf.XLOOKUP(W858,#REF!,#REF!),"",_xludf.XLOOKUP(W858,#REF!,#REF!)),IF(K858="2_familj",IF(AB858=_xludf.XLOOKUP(W858,#REF!,#REF!),"",_xludf.XLOOKUP(W858,#REF!,#REF!)),""))</f>
        <v>#REF!</v>
      </c>
    </row>
    <row r="859" spans="1:29" ht="13.5" customHeight="1">
      <c r="A859" s="38" t="s">
        <v>84</v>
      </c>
      <c r="B859" s="38" t="s">
        <v>36</v>
      </c>
      <c r="C859" s="38" t="s">
        <v>31</v>
      </c>
      <c r="D859" s="62" t="s">
        <v>226</v>
      </c>
      <c r="E859" s="65" t="s">
        <v>2905</v>
      </c>
      <c r="F859" s="45" t="s">
        <v>2906</v>
      </c>
      <c r="G859" s="92" t="s">
        <v>2907</v>
      </c>
      <c r="H859" s="60"/>
      <c r="K859" s="29" t="e">
        <f t="shared" si="220"/>
        <v>#REF!</v>
      </c>
      <c r="L859" s="30">
        <v>1</v>
      </c>
      <c r="M859" s="19" t="e">
        <f t="shared" si="248"/>
        <v>#REF!</v>
      </c>
      <c r="N859" s="29">
        <v>23</v>
      </c>
      <c r="O859" s="19" t="e">
        <f t="shared" si="225"/>
        <v>#REF!</v>
      </c>
      <c r="P859" s="30">
        <v>67</v>
      </c>
      <c r="Q859" s="19" t="str">
        <f t="shared" si="249"/>
        <v>Motacilla</v>
      </c>
      <c r="R859" s="19" t="e">
        <f t="shared" si="250"/>
        <v>#REF!</v>
      </c>
      <c r="S859" s="30">
        <v>224</v>
      </c>
      <c r="T859" s="19" t="str">
        <f t="shared" si="221"/>
        <v>Motacilla flava feldegg</v>
      </c>
      <c r="U859" s="29" t="s">
        <v>2908</v>
      </c>
      <c r="V859" s="19" t="e">
        <f t="array" aca="1" ref="V859" ca="1">_xludf.XLOOKUP(U859,#REF!,#REF!)</f>
        <v>#NAME?</v>
      </c>
      <c r="W859" s="29">
        <v>29847</v>
      </c>
      <c r="X859" s="3" t="str">
        <f t="shared" si="226"/>
        <v/>
      </c>
      <c r="Y859" s="2" t="e">
        <f t="shared" si="222"/>
        <v>#REF!</v>
      </c>
      <c r="Z859" s="2" t="e">
        <f t="shared" si="223"/>
        <v>#REF!</v>
      </c>
      <c r="AA859" s="2" t="e">
        <f t="shared" si="224"/>
        <v>#REF!</v>
      </c>
      <c r="AB859" s="20" t="str">
        <f t="shared" si="193"/>
        <v xml:space="preserve">   Black-headed Wagtail</v>
      </c>
      <c r="AC859" s="2" t="e">
        <f t="array" ref="AC859">IF(K859="3_art",IF(AB859=_xludf.XLOOKUP(W859,#REF!,#REF!),"",_xludf.XLOOKUP(W859,#REF!,#REF!)),IF(K859="2_familj",IF(AB859=_xludf.XLOOKUP(W859,#REF!,#REF!),"",_xludf.XLOOKUP(W859,#REF!,#REF!)),""))</f>
        <v>#REF!</v>
      </c>
    </row>
    <row r="860" spans="1:29" ht="13.5" customHeight="1">
      <c r="A860" s="37"/>
      <c r="B860" s="38" t="s">
        <v>36</v>
      </c>
      <c r="C860" s="38" t="s">
        <v>37</v>
      </c>
      <c r="D860" s="51"/>
      <c r="E860" s="65" t="s">
        <v>2909</v>
      </c>
      <c r="F860" s="45" t="s">
        <v>2910</v>
      </c>
      <c r="G860" s="92" t="s">
        <v>2911</v>
      </c>
      <c r="H860" s="60"/>
      <c r="K860" s="29" t="e">
        <f t="shared" si="220"/>
        <v>#REF!</v>
      </c>
      <c r="L860" s="30">
        <v>1</v>
      </c>
      <c r="M860" s="19" t="e">
        <f t="shared" si="248"/>
        <v>#REF!</v>
      </c>
      <c r="N860" s="29">
        <v>23</v>
      </c>
      <c r="O860" s="19" t="e">
        <f t="shared" si="225"/>
        <v>#REF!</v>
      </c>
      <c r="P860" s="30">
        <v>67</v>
      </c>
      <c r="Q860" s="19" t="str">
        <f t="shared" si="249"/>
        <v>Motacilla</v>
      </c>
      <c r="R860" s="19" t="e">
        <f t="shared" si="250"/>
        <v>#REF!</v>
      </c>
      <c r="S860" s="30">
        <v>224</v>
      </c>
      <c r="T860" s="19" t="str">
        <f t="shared" si="221"/>
        <v>Motacilla flava thunbergi</v>
      </c>
      <c r="U860" s="29" t="s">
        <v>2912</v>
      </c>
      <c r="V860" s="19" t="e">
        <f t="array" aca="1" ref="V860" ca="1">_xludf.XLOOKUP(U860,#REF!,#REF!)</f>
        <v>#NAME?</v>
      </c>
      <c r="W860" s="29">
        <v>29848</v>
      </c>
      <c r="X860" s="3" t="str">
        <f t="shared" si="226"/>
        <v/>
      </c>
      <c r="Y860" s="2" t="e">
        <f t="shared" si="222"/>
        <v>#REF!</v>
      </c>
      <c r="Z860" s="2" t="e">
        <f t="shared" si="223"/>
        <v>#REF!</v>
      </c>
      <c r="AA860" s="2" t="e">
        <f t="shared" si="224"/>
        <v>#REF!</v>
      </c>
      <c r="AB860" s="20" t="str">
        <f t="shared" si="193"/>
        <v xml:space="preserve">   Grey-headed Wagtail</v>
      </c>
      <c r="AC860" s="2" t="e">
        <f t="array" ref="AC860">IF(K860="3_art",IF(AB860=_xludf.XLOOKUP(W860,#REF!,#REF!),"",_xludf.XLOOKUP(W860,#REF!,#REF!)),IF(K860="2_familj",IF(AB860=_xludf.XLOOKUP(W860,#REF!,#REF!),"",_xludf.XLOOKUP(W860,#REF!,#REF!)),""))</f>
        <v>#REF!</v>
      </c>
    </row>
    <row r="861" spans="1:29" ht="13.5" customHeight="1">
      <c r="A861" s="37"/>
      <c r="B861" s="38" t="s">
        <v>36</v>
      </c>
      <c r="C861" s="38" t="s">
        <v>55</v>
      </c>
      <c r="D861" s="48"/>
      <c r="E861" s="68" t="s">
        <v>2913</v>
      </c>
      <c r="F861" s="41" t="s">
        <v>2914</v>
      </c>
      <c r="G861" s="41" t="s">
        <v>2915</v>
      </c>
      <c r="H861" s="41"/>
      <c r="K861" s="29" t="e">
        <f t="shared" si="220"/>
        <v>#REF!</v>
      </c>
      <c r="L861" s="30">
        <v>1</v>
      </c>
      <c r="M861" s="19" t="e">
        <f>IF(K861="1_ordning",M863+1,M863)</f>
        <v>#REF!</v>
      </c>
      <c r="N861" s="29">
        <v>23</v>
      </c>
      <c r="O861" s="19" t="e">
        <f t="shared" si="225"/>
        <v>#REF!</v>
      </c>
      <c r="P861" s="30">
        <v>67</v>
      </c>
      <c r="Q861" s="19" t="str">
        <f>IF(LEN(E861)-LEN(SUBSTITUTE(E861," ",""))=1,LEFT(E861,FIND(" ",E861)-1),Q863)</f>
        <v>Motacilla</v>
      </c>
      <c r="R861" s="19" t="e">
        <f>IF(Q861&lt;&gt;Q863,R863+1,R863)</f>
        <v>#REF!</v>
      </c>
      <c r="S861" s="30">
        <v>224</v>
      </c>
      <c r="T861" s="19" t="str">
        <f t="shared" si="221"/>
        <v>Motacilla citreola</v>
      </c>
      <c r="U861" s="29" t="s">
        <v>2913</v>
      </c>
      <c r="V861" s="19" t="e">
        <f t="array" aca="1" ref="V861" ca="1">_xludf.XLOOKUP(U861,#REF!,#REF!)</f>
        <v>#NAME?</v>
      </c>
      <c r="W861" s="29">
        <v>29849</v>
      </c>
      <c r="X861" s="3" t="str">
        <f t="shared" si="226"/>
        <v/>
      </c>
      <c r="Y861" s="2" t="e">
        <f t="shared" si="222"/>
        <v>#REF!</v>
      </c>
      <c r="Z861" s="2" t="e">
        <f t="shared" si="223"/>
        <v>#REF!</v>
      </c>
      <c r="AA861" s="2" t="e">
        <f t="shared" si="224"/>
        <v>#REF!</v>
      </c>
      <c r="AB861" s="20" t="str">
        <f t="shared" si="193"/>
        <v>Citrine Wagtail</v>
      </c>
      <c r="AC861" s="2" t="e">
        <f t="array" ref="AC861">IF(K861="3_art",IF(AB861=_xludf.XLOOKUP(W861,#REF!,#REF!),"",_xludf.XLOOKUP(W861,#REF!,#REF!)),IF(K861="2_familj",IF(AB861=_xludf.XLOOKUP(W861,#REF!,#REF!),"",_xludf.XLOOKUP(W861,#REF!,#REF!)),""))</f>
        <v>#REF!</v>
      </c>
    </row>
    <row r="862" spans="1:29" ht="13.5" customHeight="1">
      <c r="A862" s="38"/>
      <c r="B862" s="38" t="s">
        <v>36</v>
      </c>
      <c r="C862" s="38" t="s">
        <v>55</v>
      </c>
      <c r="D862" s="51"/>
      <c r="E862" s="65" t="s">
        <v>2916</v>
      </c>
      <c r="F862" s="45" t="s">
        <v>2917</v>
      </c>
      <c r="G862" s="126" t="s">
        <v>2918</v>
      </c>
      <c r="H862" s="88"/>
      <c r="K862" s="29" t="e">
        <f t="shared" si="220"/>
        <v>#REF!</v>
      </c>
      <c r="L862" s="30">
        <v>1</v>
      </c>
      <c r="M862" s="19" t="e">
        <f>IF(K862="1_ordning",M861+1,M861)</f>
        <v>#REF!</v>
      </c>
      <c r="N862" s="29">
        <v>23</v>
      </c>
      <c r="O862" s="19" t="e">
        <f t="shared" si="225"/>
        <v>#REF!</v>
      </c>
      <c r="P862" s="30">
        <v>67</v>
      </c>
      <c r="Q862" s="19" t="str">
        <f>IF(LEN(E862)-LEN(SUBSTITUTE(E862," ",""))=1,LEFT(E862,FIND(" ",E862)-1),Q861)</f>
        <v>Motacilla</v>
      </c>
      <c r="R862" s="19" t="e">
        <f>IF(Q862&lt;&gt;Q861,R861+1,R861)</f>
        <v>#REF!</v>
      </c>
      <c r="S862" s="30">
        <v>224</v>
      </c>
      <c r="T862" s="19" t="str">
        <f t="shared" si="221"/>
        <v>Motacilla citreola citreola</v>
      </c>
      <c r="U862" s="29" t="s">
        <v>2919</v>
      </c>
      <c r="V862" s="19" t="e">
        <f t="array" aca="1" ref="V862" ca="1">_xludf.XLOOKUP(U862,#REF!,#REF!)</f>
        <v>#NAME?</v>
      </c>
      <c r="W862" s="29">
        <v>29850</v>
      </c>
      <c r="X862" s="3" t="str">
        <f t="shared" si="226"/>
        <v/>
      </c>
      <c r="Y862" s="2" t="e">
        <f t="shared" si="222"/>
        <v>#REF!</v>
      </c>
      <c r="Z862" s="2" t="e">
        <f t="shared" si="223"/>
        <v>#REF!</v>
      </c>
      <c r="AA862" s="2" t="e">
        <f t="shared" si="224"/>
        <v>#REF!</v>
      </c>
      <c r="AB862" s="20" t="str">
        <f t="shared" si="193"/>
        <v xml:space="preserve">   Northern Citrine Wagtail</v>
      </c>
      <c r="AC862" s="2" t="e">
        <f t="array" ref="AC862">IF(K862="3_art",IF(AB862=_xludf.XLOOKUP(W862,#REF!,#REF!),"",_xludf.XLOOKUP(W862,#REF!,#REF!)),IF(K862="2_familj",IF(AB862=_xludf.XLOOKUP(W862,#REF!,#REF!),"",_xludf.XLOOKUP(W862,#REF!,#REF!)),""))</f>
        <v>#REF!</v>
      </c>
    </row>
    <row r="863" spans="1:29" ht="13.5" customHeight="1">
      <c r="A863" s="38" t="s">
        <v>84</v>
      </c>
      <c r="B863" s="38" t="s">
        <v>36</v>
      </c>
      <c r="C863" s="38" t="s">
        <v>31</v>
      </c>
      <c r="D863" s="62" t="s">
        <v>745</v>
      </c>
      <c r="E863" s="68" t="s">
        <v>2920</v>
      </c>
      <c r="F863" s="55" t="s">
        <v>2921</v>
      </c>
      <c r="G863" s="41" t="s">
        <v>2922</v>
      </c>
      <c r="H863" s="41" t="s">
        <v>2923</v>
      </c>
      <c r="K863" s="29" t="e">
        <f t="shared" si="220"/>
        <v>#REF!</v>
      </c>
      <c r="L863" s="30">
        <v>1</v>
      </c>
      <c r="M863" s="19" t="e">
        <f>IF(K863="1_ordning",M860+1,M860)</f>
        <v>#REF!</v>
      </c>
      <c r="N863" s="29">
        <v>23</v>
      </c>
      <c r="O863" s="19" t="e">
        <f t="shared" si="225"/>
        <v>#REF!</v>
      </c>
      <c r="P863" s="30">
        <v>67</v>
      </c>
      <c r="Q863" s="19" t="str">
        <f>IF(LEN(E863)-LEN(SUBSTITUTE(E863," ",""))=1,LEFT(E863,FIND(" ",E863)-1),Q860)</f>
        <v>Motacilla</v>
      </c>
      <c r="R863" s="19" t="e">
        <f>IF(Q863&lt;&gt;Q860,R860+1,R860)</f>
        <v>#REF!</v>
      </c>
      <c r="S863" s="30">
        <v>224</v>
      </c>
      <c r="T863" s="19" t="str">
        <f t="shared" si="221"/>
        <v>Motacilla tschutschensis</v>
      </c>
      <c r="U863" s="29" t="s">
        <v>2920</v>
      </c>
      <c r="V863" s="19" t="e">
        <f t="array" aca="1" ref="V863" ca="1">_xludf.XLOOKUP(U863,#REF!,#REF!)</f>
        <v>#NAME?</v>
      </c>
      <c r="W863" s="29">
        <v>29852</v>
      </c>
      <c r="X863" s="3" t="str">
        <f t="shared" si="226"/>
        <v/>
      </c>
      <c r="Y863" s="2" t="e">
        <f t="shared" si="222"/>
        <v>#REF!</v>
      </c>
      <c r="Z863" s="2" t="e">
        <f t="shared" si="223"/>
        <v>#REF!</v>
      </c>
      <c r="AA863" s="2" t="e">
        <f t="shared" si="224"/>
        <v>#REF!</v>
      </c>
      <c r="AB863" s="20" t="str">
        <f t="shared" si="193"/>
        <v>Eastern Yellow Wagtail</v>
      </c>
      <c r="AC863" s="2" t="e">
        <f t="array" ref="AC863">IF(K863="3_art",IF(AB863=_xludf.XLOOKUP(W863,#REF!,#REF!),"",_xludf.XLOOKUP(W863,#REF!,#REF!)),IF(K863="2_familj",IF(AB863=_xludf.XLOOKUP(W863,#REF!,#REF!),"",_xludf.XLOOKUP(W863,#REF!,#REF!)),""))</f>
        <v>#REF!</v>
      </c>
    </row>
    <row r="864" spans="1:29" ht="13.5" customHeight="1">
      <c r="A864" s="37"/>
      <c r="B864" s="37"/>
      <c r="C864" s="37"/>
      <c r="D864" s="48"/>
      <c r="E864" s="68" t="s">
        <v>2924</v>
      </c>
      <c r="F864" s="41" t="s">
        <v>2925</v>
      </c>
      <c r="G864" s="41" t="s">
        <v>2926</v>
      </c>
      <c r="H864" s="49"/>
      <c r="K864" s="29" t="e">
        <f t="shared" si="220"/>
        <v>#REF!</v>
      </c>
      <c r="L864" s="30">
        <v>1</v>
      </c>
      <c r="M864" s="19" t="e">
        <f>IF(K864="1_ordning",M862+1,M862)</f>
        <v>#REF!</v>
      </c>
      <c r="N864" s="29">
        <v>23</v>
      </c>
      <c r="O864" s="19" t="e">
        <f t="shared" si="225"/>
        <v>#REF!</v>
      </c>
      <c r="P864" s="30">
        <v>67</v>
      </c>
      <c r="Q864" s="19" t="str">
        <f>IF(LEN(E864)-LEN(SUBSTITUTE(E864," ",""))=1,LEFT(E864,FIND(" ",E864)-1),Q862)</f>
        <v>Motacilla</v>
      </c>
      <c r="R864" s="19" t="e">
        <f>IF(Q864&lt;&gt;Q862,R862+1,R862)</f>
        <v>#REF!</v>
      </c>
      <c r="S864" s="30">
        <v>224</v>
      </c>
      <c r="T864" s="19" t="str">
        <f t="shared" si="221"/>
        <v>Motacilla alba</v>
      </c>
      <c r="U864" s="29" t="s">
        <v>2924</v>
      </c>
      <c r="V864" s="19" t="e">
        <f t="array" aca="1" ref="V864" ca="1">_xludf.XLOOKUP(U864,#REF!,#REF!)</f>
        <v>#NAME?</v>
      </c>
      <c r="W864" s="29">
        <v>29861</v>
      </c>
      <c r="X864" s="3" t="str">
        <f t="shared" si="226"/>
        <v/>
      </c>
      <c r="Y864" s="2" t="e">
        <f t="shared" si="222"/>
        <v>#REF!</v>
      </c>
      <c r="Z864" s="2" t="e">
        <f t="shared" si="223"/>
        <v>#REF!</v>
      </c>
      <c r="AA864" s="2" t="e">
        <f t="shared" si="224"/>
        <v>#REF!</v>
      </c>
      <c r="AB864" s="20" t="str">
        <f t="shared" si="193"/>
        <v>White Wagtail</v>
      </c>
      <c r="AC864" s="2" t="e">
        <f t="array" ref="AC864">IF(K864="3_art",IF(AB864=_xludf.XLOOKUP(W864,#REF!,#REF!),"",_xludf.XLOOKUP(W864,#REF!,#REF!)),IF(K864="2_familj",IF(AB864=_xludf.XLOOKUP(W864,#REF!,#REF!),"",_xludf.XLOOKUP(W864,#REF!,#REF!)),""))</f>
        <v>#REF!</v>
      </c>
    </row>
    <row r="865" spans="1:29" ht="13.5" customHeight="1">
      <c r="A865" s="37"/>
      <c r="B865" s="38" t="s">
        <v>36</v>
      </c>
      <c r="C865" s="38" t="s">
        <v>55</v>
      </c>
      <c r="D865" s="51"/>
      <c r="E865" s="65" t="s">
        <v>2927</v>
      </c>
      <c r="F865" s="45" t="s">
        <v>2928</v>
      </c>
      <c r="G865" s="92" t="s">
        <v>2929</v>
      </c>
      <c r="H865" s="60"/>
      <c r="K865" s="29" t="e">
        <f t="shared" si="220"/>
        <v>#REF!</v>
      </c>
      <c r="L865" s="30">
        <v>1</v>
      </c>
      <c r="M865" s="19" t="e">
        <f t="shared" ref="M865:M869" si="251">IF(K865="1_ordning",M864+1,M864)</f>
        <v>#REF!</v>
      </c>
      <c r="N865" s="29">
        <v>23</v>
      </c>
      <c r="O865" s="19" t="e">
        <f t="shared" si="225"/>
        <v>#REF!</v>
      </c>
      <c r="P865" s="30">
        <v>67</v>
      </c>
      <c r="Q865" s="19" t="str">
        <f t="shared" ref="Q865:Q869" si="252">IF(LEN(E865)-LEN(SUBSTITUTE(E865," ",""))=1,LEFT(E865,FIND(" ",E865)-1),Q864)</f>
        <v>Motacilla</v>
      </c>
      <c r="R865" s="19" t="e">
        <f t="shared" ref="R865:R869" si="253">IF(Q865&lt;&gt;Q864,R864+1,R864)</f>
        <v>#REF!</v>
      </c>
      <c r="S865" s="30">
        <v>224</v>
      </c>
      <c r="T865" s="19" t="str">
        <f t="shared" si="221"/>
        <v>Motacilla alba yarrellii</v>
      </c>
      <c r="U865" s="29" t="s">
        <v>2930</v>
      </c>
      <c r="V865" s="19" t="e">
        <f t="array" aca="1" ref="V865" ca="1">_xludf.XLOOKUP(U865,#REF!,#REF!)</f>
        <v>#NAME?</v>
      </c>
      <c r="W865" s="29">
        <v>29862</v>
      </c>
      <c r="X865" s="3" t="str">
        <f t="shared" si="226"/>
        <v/>
      </c>
      <c r="Y865" s="2" t="e">
        <f t="shared" si="222"/>
        <v>#REF!</v>
      </c>
      <c r="Z865" s="2" t="e">
        <f t="shared" si="223"/>
        <v>#REF!</v>
      </c>
      <c r="AA865" s="2" t="e">
        <f t="shared" si="224"/>
        <v>#REF!</v>
      </c>
      <c r="AB865" s="20" t="str">
        <f t="shared" si="193"/>
        <v xml:space="preserve">   British Pied Wagtail</v>
      </c>
      <c r="AC865" s="2" t="e">
        <f t="array" ref="AC865">IF(K865="3_art",IF(AB865=_xludf.XLOOKUP(W865,#REF!,#REF!),"",_xludf.XLOOKUP(W865,#REF!,#REF!)),IF(K865="2_familj",IF(AB865=_xludf.XLOOKUP(W865,#REF!,#REF!),"",_xludf.XLOOKUP(W865,#REF!,#REF!)),""))</f>
        <v>#REF!</v>
      </c>
    </row>
    <row r="866" spans="1:29" ht="13.5" customHeight="1">
      <c r="A866" s="37"/>
      <c r="B866" s="38" t="s">
        <v>36</v>
      </c>
      <c r="C866" s="38" t="s">
        <v>37</v>
      </c>
      <c r="D866" s="51"/>
      <c r="E866" s="65" t="s">
        <v>2931</v>
      </c>
      <c r="F866" s="45" t="s">
        <v>2932</v>
      </c>
      <c r="G866" s="45" t="s">
        <v>2933</v>
      </c>
      <c r="H866" s="60"/>
      <c r="K866" s="29" t="e">
        <f t="shared" si="220"/>
        <v>#REF!</v>
      </c>
      <c r="L866" s="30">
        <v>1</v>
      </c>
      <c r="M866" s="19" t="e">
        <f t="shared" si="251"/>
        <v>#REF!</v>
      </c>
      <c r="N866" s="29">
        <v>23</v>
      </c>
      <c r="O866" s="19" t="e">
        <f t="shared" si="225"/>
        <v>#REF!</v>
      </c>
      <c r="P866" s="30">
        <v>67</v>
      </c>
      <c r="Q866" s="19" t="str">
        <f t="shared" si="252"/>
        <v>Motacilla</v>
      </c>
      <c r="R866" s="19" t="e">
        <f t="shared" si="253"/>
        <v>#REF!</v>
      </c>
      <c r="S866" s="30">
        <v>224</v>
      </c>
      <c r="T866" s="19" t="str">
        <f t="shared" si="221"/>
        <v>Motacilla alba alba</v>
      </c>
      <c r="U866" s="29" t="s">
        <v>2934</v>
      </c>
      <c r="V866" s="19" t="e">
        <f t="array" aca="1" ref="V866" ca="1">_xludf.XLOOKUP(U866,#REF!,#REF!)</f>
        <v>#NAME?</v>
      </c>
      <c r="W866" s="29">
        <v>29863</v>
      </c>
      <c r="X866" s="3" t="str">
        <f t="shared" si="226"/>
        <v/>
      </c>
      <c r="Y866" s="2" t="e">
        <f t="shared" si="222"/>
        <v>#REF!</v>
      </c>
      <c r="Z866" s="2" t="e">
        <f t="shared" si="223"/>
        <v>#REF!</v>
      </c>
      <c r="AA866" s="2" t="e">
        <f t="shared" si="224"/>
        <v>#REF!</v>
      </c>
      <c r="AB866" s="20" t="str">
        <f t="shared" si="193"/>
        <v xml:space="preserve">   European Wagtail*</v>
      </c>
      <c r="AC866" s="2" t="e">
        <f t="array" ref="AC866">IF(K866="3_art",IF(AB866=_xludf.XLOOKUP(W866,#REF!,#REF!),"",_xludf.XLOOKUP(W866,#REF!,#REF!)),IF(K866="2_familj",IF(AB866=_xludf.XLOOKUP(W866,#REF!,#REF!),"",_xludf.XLOOKUP(W866,#REF!,#REF!)),""))</f>
        <v>#REF!</v>
      </c>
    </row>
    <row r="867" spans="1:29" ht="13.5" customHeight="1">
      <c r="A867" s="38" t="s">
        <v>84</v>
      </c>
      <c r="B867" s="38" t="s">
        <v>36</v>
      </c>
      <c r="C867" s="38" t="s">
        <v>31</v>
      </c>
      <c r="D867" s="72" t="s">
        <v>165</v>
      </c>
      <c r="E867" s="65" t="s">
        <v>2935</v>
      </c>
      <c r="F867" s="45" t="s">
        <v>2936</v>
      </c>
      <c r="G867" s="92" t="s">
        <v>2937</v>
      </c>
      <c r="H867" s="60"/>
      <c r="K867" s="29" t="e">
        <f t="shared" si="220"/>
        <v>#REF!</v>
      </c>
      <c r="L867" s="30">
        <v>1</v>
      </c>
      <c r="M867" s="19" t="e">
        <f t="shared" si="251"/>
        <v>#REF!</v>
      </c>
      <c r="N867" s="29">
        <v>23</v>
      </c>
      <c r="O867" s="19" t="e">
        <f t="shared" si="225"/>
        <v>#REF!</v>
      </c>
      <c r="P867" s="30">
        <v>67</v>
      </c>
      <c r="Q867" s="19" t="str">
        <f t="shared" si="252"/>
        <v>Motacilla</v>
      </c>
      <c r="R867" s="19" t="e">
        <f t="shared" si="253"/>
        <v>#REF!</v>
      </c>
      <c r="S867" s="30">
        <v>224</v>
      </c>
      <c r="T867" s="19" t="str">
        <f t="shared" si="221"/>
        <v>Motacilla alba personata</v>
      </c>
      <c r="U867" s="29" t="s">
        <v>2938</v>
      </c>
      <c r="V867" s="19" t="e">
        <f t="array" aca="1" ref="V867" ca="1">_xludf.XLOOKUP(U867,#REF!,#REF!)</f>
        <v>#NAME?</v>
      </c>
      <c r="W867" s="29">
        <v>29865</v>
      </c>
      <c r="X867" s="3" t="str">
        <f t="shared" si="226"/>
        <v/>
      </c>
      <c r="Y867" s="2" t="e">
        <f t="shared" si="222"/>
        <v>#REF!</v>
      </c>
      <c r="Z867" s="2" t="e">
        <f t="shared" si="223"/>
        <v>#REF!</v>
      </c>
      <c r="AA867" s="2" t="e">
        <f t="shared" si="224"/>
        <v>#REF!</v>
      </c>
      <c r="AB867" s="20" t="str">
        <f t="shared" si="193"/>
        <v xml:space="preserve">   Masked Wagtail</v>
      </c>
      <c r="AC867" s="2" t="e">
        <f t="array" ref="AC867">IF(K867="3_art",IF(AB867=_xludf.XLOOKUP(W867,#REF!,#REF!),"",_xludf.XLOOKUP(W867,#REF!,#REF!)),IF(K867="2_familj",IF(AB867=_xludf.XLOOKUP(W867,#REF!,#REF!),"",_xludf.XLOOKUP(W867,#REF!,#REF!)),""))</f>
        <v>#REF!</v>
      </c>
    </row>
    <row r="868" spans="1:29" ht="13.5" customHeight="1">
      <c r="A868" s="38" t="s">
        <v>84</v>
      </c>
      <c r="B868" s="38" t="s">
        <v>36</v>
      </c>
      <c r="C868" s="38" t="s">
        <v>31</v>
      </c>
      <c r="D868" s="72" t="s">
        <v>377</v>
      </c>
      <c r="E868" s="65" t="s">
        <v>2939</v>
      </c>
      <c r="F868" s="45" t="s">
        <v>2940</v>
      </c>
      <c r="G868" s="92" t="s">
        <v>2941</v>
      </c>
      <c r="H868" s="60"/>
      <c r="K868" s="29" t="e">
        <f t="shared" si="220"/>
        <v>#REF!</v>
      </c>
      <c r="L868" s="30">
        <v>1</v>
      </c>
      <c r="M868" s="19" t="e">
        <f t="shared" si="251"/>
        <v>#REF!</v>
      </c>
      <c r="N868" s="29">
        <v>23</v>
      </c>
      <c r="O868" s="19" t="e">
        <f t="shared" si="225"/>
        <v>#REF!</v>
      </c>
      <c r="P868" s="30">
        <v>67</v>
      </c>
      <c r="Q868" s="19" t="str">
        <f t="shared" si="252"/>
        <v>Motacilla</v>
      </c>
      <c r="R868" s="19" t="e">
        <f t="shared" si="253"/>
        <v>#REF!</v>
      </c>
      <c r="S868" s="30">
        <v>224</v>
      </c>
      <c r="T868" s="19" t="str">
        <f t="shared" si="221"/>
        <v>Motacilla alba ocularis</v>
      </c>
      <c r="U868" s="29" t="s">
        <v>2942</v>
      </c>
      <c r="V868" s="19" t="e">
        <f t="array" aca="1" ref="V868" ca="1">_xludf.XLOOKUP(U868,#REF!,#REF!)</f>
        <v>#NAME?</v>
      </c>
      <c r="W868" s="29">
        <v>29867</v>
      </c>
      <c r="X868" s="3" t="str">
        <f t="shared" si="226"/>
        <v/>
      </c>
      <c r="Y868" s="2" t="e">
        <f t="shared" si="222"/>
        <v>#REF!</v>
      </c>
      <c r="Z868" s="2" t="e">
        <f t="shared" si="223"/>
        <v>#REF!</v>
      </c>
      <c r="AA868" s="2" t="e">
        <f t="shared" si="224"/>
        <v>#REF!</v>
      </c>
      <c r="AB868" s="20" t="str">
        <f t="shared" si="193"/>
        <v xml:space="preserve">   East Siberian Wagtail</v>
      </c>
      <c r="AC868" s="2" t="e">
        <f t="array" ref="AC868">IF(K868="3_art",IF(AB868=_xludf.XLOOKUP(W868,#REF!,#REF!),"",_xludf.XLOOKUP(W868,#REF!,#REF!)),IF(K868="2_familj",IF(AB868=_xludf.XLOOKUP(W868,#REF!,#REF!),"",_xludf.XLOOKUP(W868,#REF!,#REF!)),""))</f>
        <v>#REF!</v>
      </c>
    </row>
    <row r="869" spans="1:29" ht="13.5" customHeight="1">
      <c r="A869" s="38" t="s">
        <v>84</v>
      </c>
      <c r="B869" s="38" t="s">
        <v>36</v>
      </c>
      <c r="C869" s="38" t="s">
        <v>31</v>
      </c>
      <c r="D869" s="72" t="s">
        <v>377</v>
      </c>
      <c r="E869" s="65" t="s">
        <v>2943</v>
      </c>
      <c r="F869" s="45" t="s">
        <v>2944</v>
      </c>
      <c r="G869" s="126" t="s">
        <v>2945</v>
      </c>
      <c r="H869" s="88"/>
      <c r="K869" s="29" t="e">
        <f t="shared" si="220"/>
        <v>#REF!</v>
      </c>
      <c r="L869" s="30">
        <v>1</v>
      </c>
      <c r="M869" s="19" t="e">
        <f t="shared" si="251"/>
        <v>#REF!</v>
      </c>
      <c r="N869" s="29">
        <v>23</v>
      </c>
      <c r="O869" s="19" t="e">
        <f t="shared" si="225"/>
        <v>#REF!</v>
      </c>
      <c r="P869" s="30">
        <v>67</v>
      </c>
      <c r="Q869" s="19" t="str">
        <f t="shared" si="252"/>
        <v>Motacilla</v>
      </c>
      <c r="R869" s="19" t="e">
        <f t="shared" si="253"/>
        <v>#REF!</v>
      </c>
      <c r="S869" s="30">
        <v>224</v>
      </c>
      <c r="T869" s="19" t="str">
        <f t="shared" si="221"/>
        <v>Motacilla alba leucopsis</v>
      </c>
      <c r="U869" s="29" t="s">
        <v>2946</v>
      </c>
      <c r="V869" s="19" t="e">
        <f t="array" aca="1" ref="V869" ca="1">_xludf.XLOOKUP(U869,#REF!,#REF!)</f>
        <v>#NAME?</v>
      </c>
      <c r="W869" s="29">
        <v>29869</v>
      </c>
      <c r="X869" s="3" t="str">
        <f t="shared" si="226"/>
        <v/>
      </c>
      <c r="Y869" s="2" t="e">
        <f t="shared" si="222"/>
        <v>#REF!</v>
      </c>
      <c r="Z869" s="2" t="e">
        <f t="shared" si="223"/>
        <v>#REF!</v>
      </c>
      <c r="AA869" s="2" t="e">
        <f t="shared" si="224"/>
        <v>#REF!</v>
      </c>
      <c r="AB869" s="20" t="str">
        <f t="shared" si="193"/>
        <v xml:space="preserve">   Amur Wagtail</v>
      </c>
      <c r="AC869" s="2" t="e">
        <f t="array" ref="AC869">IF(K869="3_art",IF(AB869=_xludf.XLOOKUP(W869,#REF!,#REF!),"",_xludf.XLOOKUP(W869,#REF!,#REF!)),IF(K869="2_familj",IF(AB869=_xludf.XLOOKUP(W869,#REF!,#REF!),"",_xludf.XLOOKUP(W869,#REF!,#REF!)),""))</f>
        <v>#REF!</v>
      </c>
    </row>
    <row r="870" spans="1:29" ht="13.5" customHeight="1">
      <c r="A870" s="38" t="s">
        <v>84</v>
      </c>
      <c r="B870" s="38" t="s">
        <v>36</v>
      </c>
      <c r="C870" s="38" t="s">
        <v>31</v>
      </c>
      <c r="D870" s="62" t="s">
        <v>784</v>
      </c>
      <c r="E870" s="68" t="s">
        <v>2947</v>
      </c>
      <c r="F870" s="41" t="s">
        <v>2948</v>
      </c>
      <c r="G870" s="41" t="s">
        <v>2949</v>
      </c>
      <c r="H870" s="49"/>
      <c r="K870" s="29" t="e">
        <f t="shared" si="220"/>
        <v>#REF!</v>
      </c>
      <c r="L870" s="30">
        <v>1</v>
      </c>
      <c r="M870" s="19" t="e">
        <f>IF(K870="1_ordning",M872+1,M872)</f>
        <v>#REF!</v>
      </c>
      <c r="N870" s="29">
        <v>23</v>
      </c>
      <c r="O870" s="19" t="e">
        <f t="shared" si="225"/>
        <v>#REF!</v>
      </c>
      <c r="P870" s="30">
        <v>67</v>
      </c>
      <c r="Q870" s="19" t="str">
        <f>IF(LEN(E870)-LEN(SUBSTITUTE(E870," ",""))=1,LEFT(E870,FIND(" ",E870)-1),Q872)</f>
        <v>Anthus</v>
      </c>
      <c r="R870" s="19" t="e">
        <f>IF(Q870&lt;&gt;Q872,R872+1,R872)</f>
        <v>#REF!</v>
      </c>
      <c r="S870" s="30">
        <v>225</v>
      </c>
      <c r="T870" s="19" t="str">
        <f t="shared" si="221"/>
        <v>Anthus godlewskii</v>
      </c>
      <c r="U870" s="29" t="s">
        <v>2947</v>
      </c>
      <c r="V870" s="19" t="e">
        <f t="array" aca="1" ref="V870" ca="1">_xludf.XLOOKUP(U870,#REF!,#REF!)</f>
        <v>#NAME?</v>
      </c>
      <c r="W870" s="29">
        <v>29898</v>
      </c>
      <c r="X870" s="3" t="str">
        <f t="shared" si="226"/>
        <v/>
      </c>
      <c r="Y870" s="2" t="e">
        <f t="shared" si="222"/>
        <v>#REF!</v>
      </c>
      <c r="Z870" s="2" t="e">
        <f t="shared" si="223"/>
        <v>#REF!</v>
      </c>
      <c r="AA870" s="2" t="e">
        <f t="shared" si="224"/>
        <v>#REF!</v>
      </c>
      <c r="AB870" s="20" t="str">
        <f t="shared" si="193"/>
        <v>Blyth’s Pipit</v>
      </c>
      <c r="AC870" s="2" t="e">
        <f t="array" ref="AC870">IF(K870="3_art",IF(AB870=_xludf.XLOOKUP(W870,#REF!,#REF!),"",_xludf.XLOOKUP(W870,#REF!,#REF!)),IF(K870="2_familj",IF(AB870=_xludf.XLOOKUP(W870,#REF!,#REF!),"",_xludf.XLOOKUP(W870,#REF!,#REF!)),""))</f>
        <v>#REF!</v>
      </c>
    </row>
    <row r="871" spans="1:29" ht="13.5" customHeight="1">
      <c r="A871" s="37"/>
      <c r="B871" s="38" t="s">
        <v>36</v>
      </c>
      <c r="C871" s="38" t="s">
        <v>37</v>
      </c>
      <c r="D871" s="48"/>
      <c r="E871" s="68" t="s">
        <v>2950</v>
      </c>
      <c r="F871" s="41" t="s">
        <v>2951</v>
      </c>
      <c r="G871" s="41" t="s">
        <v>2952</v>
      </c>
      <c r="H871" s="49"/>
      <c r="K871" s="29" t="e">
        <f t="shared" si="220"/>
        <v>#REF!</v>
      </c>
      <c r="L871" s="30">
        <v>1</v>
      </c>
      <c r="M871" s="19" t="e">
        <f>IF(K871="1_ordning",M870+1,M870)</f>
        <v>#REF!</v>
      </c>
      <c r="N871" s="29">
        <v>23</v>
      </c>
      <c r="O871" s="19" t="e">
        <f t="shared" si="225"/>
        <v>#REF!</v>
      </c>
      <c r="P871" s="30">
        <v>67</v>
      </c>
      <c r="Q871" s="19" t="str">
        <f>IF(LEN(E871)-LEN(SUBSTITUTE(E871," ",""))=1,LEFT(E871,FIND(" ",E871)-1),Q870)</f>
        <v>Anthus</v>
      </c>
      <c r="R871" s="19" t="e">
        <f>IF(Q871&lt;&gt;Q870,R870+1,R870)</f>
        <v>#REF!</v>
      </c>
      <c r="S871" s="30">
        <v>225</v>
      </c>
      <c r="T871" s="19" t="str">
        <f t="shared" si="221"/>
        <v>Anthus campestris</v>
      </c>
      <c r="U871" s="29" t="s">
        <v>2950</v>
      </c>
      <c r="V871" s="19" t="e">
        <f t="array" aca="1" ref="V871" ca="1">_xludf.XLOOKUP(U871,#REF!,#REF!)</f>
        <v>#NAME?</v>
      </c>
      <c r="W871" s="29">
        <v>29900</v>
      </c>
      <c r="X871" s="3" t="str">
        <f t="shared" si="226"/>
        <v/>
      </c>
      <c r="Y871" s="2" t="e">
        <f t="shared" si="222"/>
        <v>#REF!</v>
      </c>
      <c r="Z871" s="2" t="e">
        <f t="shared" si="223"/>
        <v>#REF!</v>
      </c>
      <c r="AA871" s="2" t="e">
        <f t="shared" si="224"/>
        <v>#REF!</v>
      </c>
      <c r="AB871" s="20" t="str">
        <f t="shared" si="193"/>
        <v>Tawny Pipit</v>
      </c>
      <c r="AC871" s="2" t="e">
        <f t="array" ref="AC871">IF(K871="3_art",IF(AB871=_xludf.XLOOKUP(W871,#REF!,#REF!),"",_xludf.XLOOKUP(W871,#REF!,#REF!)),IF(K871="2_familj",IF(AB871=_xludf.XLOOKUP(W871,#REF!,#REF!),"",_xludf.XLOOKUP(W871,#REF!,#REF!)),""))</f>
        <v>#REF!</v>
      </c>
    </row>
    <row r="872" spans="1:29" ht="13.5" customHeight="1">
      <c r="A872" s="37"/>
      <c r="B872" s="38" t="s">
        <v>36</v>
      </c>
      <c r="C872" s="38" t="s">
        <v>55</v>
      </c>
      <c r="D872" s="48"/>
      <c r="E872" s="68" t="s">
        <v>2953</v>
      </c>
      <c r="F872" s="41" t="s">
        <v>2954</v>
      </c>
      <c r="G872" s="41" t="s">
        <v>2955</v>
      </c>
      <c r="H872" s="49"/>
      <c r="K872" s="29" t="e">
        <f t="shared" si="220"/>
        <v>#REF!</v>
      </c>
      <c r="L872" s="30">
        <v>1</v>
      </c>
      <c r="M872" s="19" t="e">
        <f>IF(K872="1_ordning",M869+1,M869)</f>
        <v>#REF!</v>
      </c>
      <c r="N872" s="29">
        <v>23</v>
      </c>
      <c r="O872" s="19" t="e">
        <f t="shared" si="225"/>
        <v>#REF!</v>
      </c>
      <c r="P872" s="30">
        <v>67</v>
      </c>
      <c r="Q872" s="19" t="str">
        <f>IF(LEN(E872)-LEN(SUBSTITUTE(E872," ",""))=1,LEFT(E872,FIND(" ",E872)-1),Q869)</f>
        <v>Anthus</v>
      </c>
      <c r="R872" s="19" t="e">
        <f>IF(Q872&lt;&gt;Q869,R869+1,R869)</f>
        <v>#REF!</v>
      </c>
      <c r="S872" s="30">
        <v>224</v>
      </c>
      <c r="T872" s="19" t="str">
        <f t="shared" si="221"/>
        <v>Anthus richardi</v>
      </c>
      <c r="U872" s="29" t="s">
        <v>2953</v>
      </c>
      <c r="V872" s="19" t="e">
        <f t="array" aca="1" ref="V872" ca="1">_xludf.XLOOKUP(U872,#REF!,#REF!)</f>
        <v>#NAME?</v>
      </c>
      <c r="W872" s="29">
        <v>29980</v>
      </c>
      <c r="X872" s="3" t="str">
        <f t="shared" si="226"/>
        <v/>
      </c>
      <c r="Y872" s="2" t="e">
        <f t="shared" si="222"/>
        <v>#REF!</v>
      </c>
      <c r="Z872" s="2" t="e">
        <f t="shared" si="223"/>
        <v>#REF!</v>
      </c>
      <c r="AA872" s="2" t="e">
        <f t="shared" si="224"/>
        <v>#REF!</v>
      </c>
      <c r="AB872" s="20" t="str">
        <f t="shared" si="193"/>
        <v>Richard’s Pipit</v>
      </c>
      <c r="AC872" s="2" t="e">
        <f t="array" ref="AC872">IF(K872="3_art",IF(AB872=_xludf.XLOOKUP(W872,#REF!,#REF!),"",_xludf.XLOOKUP(W872,#REF!,#REF!)),IF(K872="2_familj",IF(AB872=_xludf.XLOOKUP(W872,#REF!,#REF!),"",_xludf.XLOOKUP(W872,#REF!,#REF!)),""))</f>
        <v>#REF!</v>
      </c>
    </row>
    <row r="873" spans="1:29" ht="13.5" customHeight="1">
      <c r="A873" s="38" t="s">
        <v>84</v>
      </c>
      <c r="B873" s="38" t="s">
        <v>36</v>
      </c>
      <c r="C873" s="38" t="s">
        <v>31</v>
      </c>
      <c r="D873" s="66" t="s">
        <v>377</v>
      </c>
      <c r="E873" s="68" t="s">
        <v>2956</v>
      </c>
      <c r="F873" s="41" t="s">
        <v>2957</v>
      </c>
      <c r="G873" s="41" t="s">
        <v>2958</v>
      </c>
      <c r="H873" s="41" t="s">
        <v>343</v>
      </c>
      <c r="K873" s="29" t="e">
        <f t="shared" si="220"/>
        <v>#REF!</v>
      </c>
      <c r="L873" s="30">
        <v>1</v>
      </c>
      <c r="M873" s="19" t="e">
        <f>IF(K873="1_ordning",M876+1,M876)</f>
        <v>#REF!</v>
      </c>
      <c r="N873" s="29">
        <v>23</v>
      </c>
      <c r="O873" s="19" t="e">
        <f t="shared" si="225"/>
        <v>#REF!</v>
      </c>
      <c r="P873" s="30">
        <v>67</v>
      </c>
      <c r="Q873" s="19" t="str">
        <f>IF(LEN(E873)-LEN(SUBSTITUTE(E873," ",""))=1,LEFT(E873,FIND(" ",E873)-1),Q876)</f>
        <v>Anthus</v>
      </c>
      <c r="R873" s="19" t="e">
        <f>IF(Q873&lt;&gt;Q876,R876+1,R876)</f>
        <v>#REF!</v>
      </c>
      <c r="S873" s="30">
        <v>225</v>
      </c>
      <c r="T873" s="19" t="str">
        <f t="shared" si="221"/>
        <v>Anthus gustavi</v>
      </c>
      <c r="U873" s="29" t="s">
        <v>2956</v>
      </c>
      <c r="V873" s="19" t="e">
        <f t="array" aca="1" ref="V873" ca="1">_xludf.XLOOKUP(U873,#REF!,#REF!)</f>
        <v>#NAME?</v>
      </c>
      <c r="W873" s="29">
        <v>30024</v>
      </c>
      <c r="X873" s="3" t="str">
        <f t="shared" si="226"/>
        <v/>
      </c>
      <c r="Y873" s="2" t="e">
        <f t="shared" si="222"/>
        <v>#REF!</v>
      </c>
      <c r="Z873" s="2" t="e">
        <f t="shared" si="223"/>
        <v>#REF!</v>
      </c>
      <c r="AA873" s="2" t="e">
        <f t="shared" si="224"/>
        <v>#REF!</v>
      </c>
      <c r="AB873" s="20" t="str">
        <f t="shared" si="193"/>
        <v>Pechora Pipit</v>
      </c>
      <c r="AC873" s="2" t="e">
        <f t="array" ref="AC873">IF(K873="3_art",IF(AB873=_xludf.XLOOKUP(W873,#REF!,#REF!),"",_xludf.XLOOKUP(W873,#REF!,#REF!)),IF(K873="2_familj",IF(AB873=_xludf.XLOOKUP(W873,#REF!,#REF!),"",_xludf.XLOOKUP(W873,#REF!,#REF!)),""))</f>
        <v>#REF!</v>
      </c>
    </row>
    <row r="874" spans="1:29" ht="13.5" customHeight="1">
      <c r="A874" s="37"/>
      <c r="B874" s="37"/>
      <c r="C874" s="37"/>
      <c r="D874" s="48"/>
      <c r="E874" s="68" t="s">
        <v>2959</v>
      </c>
      <c r="F874" s="41" t="s">
        <v>2960</v>
      </c>
      <c r="G874" s="41" t="s">
        <v>2961</v>
      </c>
      <c r="H874" s="49"/>
      <c r="K874" s="29" t="e">
        <f t="shared" si="220"/>
        <v>#REF!</v>
      </c>
      <c r="L874" s="30">
        <v>1</v>
      </c>
      <c r="M874" s="19" t="e">
        <f>IF(K874="1_ordning",M881+1,M881)</f>
        <v>#REF!</v>
      </c>
      <c r="N874" s="29">
        <v>23</v>
      </c>
      <c r="O874" s="19" t="e">
        <f t="shared" si="225"/>
        <v>#REF!</v>
      </c>
      <c r="P874" s="30">
        <v>67</v>
      </c>
      <c r="Q874" s="19" t="str">
        <f>IF(LEN(E874)-LEN(SUBSTITUTE(E874," ",""))=1,LEFT(E874,FIND(" ",E874)-1),Q881)</f>
        <v>Anthus</v>
      </c>
      <c r="R874" s="19" t="e">
        <f>IF(Q874&lt;&gt;Q881,R881+1,R881)</f>
        <v>#REF!</v>
      </c>
      <c r="S874" s="30">
        <v>225</v>
      </c>
      <c r="T874" s="19" t="str">
        <f t="shared" si="221"/>
        <v>Anthus trivialis</v>
      </c>
      <c r="U874" s="29" t="s">
        <v>2959</v>
      </c>
      <c r="V874" s="19" t="e">
        <f t="array" aca="1" ref="V874" ca="1">_xludf.XLOOKUP(U874,#REF!,#REF!)</f>
        <v>#NAME?</v>
      </c>
      <c r="W874" s="29">
        <v>30032</v>
      </c>
      <c r="X874" s="3" t="str">
        <f t="shared" si="226"/>
        <v/>
      </c>
      <c r="Y874" s="2" t="e">
        <f t="shared" si="222"/>
        <v>#REF!</v>
      </c>
      <c r="Z874" s="2" t="e">
        <f t="shared" si="223"/>
        <v>#REF!</v>
      </c>
      <c r="AA874" s="2" t="e">
        <f t="shared" si="224"/>
        <v>#REF!</v>
      </c>
      <c r="AB874" s="20" t="str">
        <f t="shared" si="193"/>
        <v>Tree Pipit</v>
      </c>
      <c r="AC874" s="2" t="e">
        <f t="array" ref="AC874">IF(K874="3_art",IF(AB874=_xludf.XLOOKUP(W874,#REF!,#REF!),"",_xludf.XLOOKUP(W874,#REF!,#REF!)),IF(K874="2_familj",IF(AB874=_xludf.XLOOKUP(W874,#REF!,#REF!),"",_xludf.XLOOKUP(W874,#REF!,#REF!)),""))</f>
        <v>#REF!</v>
      </c>
    </row>
    <row r="875" spans="1:29" ht="13.5" customHeight="1">
      <c r="A875" s="37"/>
      <c r="B875" s="38" t="s">
        <v>36</v>
      </c>
      <c r="C875" s="38" t="s">
        <v>37</v>
      </c>
      <c r="D875" s="51"/>
      <c r="E875" s="65" t="s">
        <v>2962</v>
      </c>
      <c r="F875" s="45" t="s">
        <v>2963</v>
      </c>
      <c r="G875" s="92" t="s">
        <v>2964</v>
      </c>
      <c r="H875" s="49"/>
      <c r="K875" s="29" t="e">
        <f t="shared" si="220"/>
        <v>#REF!</v>
      </c>
      <c r="L875" s="30">
        <v>1</v>
      </c>
      <c r="M875" s="19" t="e">
        <f t="shared" ref="M875:M876" si="254">IF(K875="1_ordning",M874+1,M874)</f>
        <v>#REF!</v>
      </c>
      <c r="N875" s="29">
        <v>23</v>
      </c>
      <c r="O875" s="19" t="e">
        <f t="shared" si="225"/>
        <v>#REF!</v>
      </c>
      <c r="P875" s="30">
        <v>67</v>
      </c>
      <c r="Q875" s="19" t="str">
        <f t="shared" ref="Q875:Q876" si="255">IF(LEN(E875)-LEN(SUBSTITUTE(E875," ",""))=1,LEFT(E875,FIND(" ",E875)-1),Q874)</f>
        <v>Anthus</v>
      </c>
      <c r="R875" s="19" t="e">
        <f t="shared" ref="R875:R876" si="256">IF(Q875&lt;&gt;Q874,R874+1,R874)</f>
        <v>#REF!</v>
      </c>
      <c r="S875" s="30">
        <v>225</v>
      </c>
      <c r="T875" s="19" t="str">
        <f t="shared" si="221"/>
        <v>Anthus trivialis trivialis</v>
      </c>
      <c r="U875" s="29" t="s">
        <v>2965</v>
      </c>
      <c r="V875" s="19" t="e">
        <f t="array" aca="1" ref="V875" ca="1">_xludf.XLOOKUP(U875,#REF!,#REF!)</f>
        <v>#NAME?</v>
      </c>
      <c r="W875" s="29">
        <v>30033</v>
      </c>
      <c r="X875" s="3" t="str">
        <f t="shared" si="226"/>
        <v/>
      </c>
      <c r="Y875" s="2" t="e">
        <f t="shared" si="222"/>
        <v>#REF!</v>
      </c>
      <c r="Z875" s="2" t="e">
        <f t="shared" si="223"/>
        <v>#REF!</v>
      </c>
      <c r="AA875" s="2" t="e">
        <f t="shared" si="224"/>
        <v>#REF!</v>
      </c>
      <c r="AB875" s="20" t="str">
        <f t="shared" si="193"/>
        <v xml:space="preserve">   Western Tree Pipit</v>
      </c>
      <c r="AC875" s="2" t="e">
        <f t="array" ref="AC875">IF(K875="3_art",IF(AB875=_xludf.XLOOKUP(W875,#REF!,#REF!),"",_xludf.XLOOKUP(W875,#REF!,#REF!)),IF(K875="2_familj",IF(AB875=_xludf.XLOOKUP(W875,#REF!,#REF!),"",_xludf.XLOOKUP(W875,#REF!,#REF!)),""))</f>
        <v>#REF!</v>
      </c>
    </row>
    <row r="876" spans="1:29" ht="13.5" customHeight="1">
      <c r="A876" s="37"/>
      <c r="B876" s="38" t="s">
        <v>36</v>
      </c>
      <c r="C876" s="38" t="s">
        <v>55</v>
      </c>
      <c r="D876" s="38"/>
      <c r="E876" s="68" t="s">
        <v>2966</v>
      </c>
      <c r="F876" s="41" t="s">
        <v>2967</v>
      </c>
      <c r="G876" s="41" t="s">
        <v>2968</v>
      </c>
      <c r="H876" s="41" t="s">
        <v>343</v>
      </c>
      <c r="K876" s="29" t="e">
        <f t="shared" si="220"/>
        <v>#REF!</v>
      </c>
      <c r="L876" s="30">
        <v>1</v>
      </c>
      <c r="M876" s="19" t="e">
        <f t="shared" si="254"/>
        <v>#REF!</v>
      </c>
      <c r="N876" s="29">
        <v>23</v>
      </c>
      <c r="O876" s="19" t="e">
        <f t="shared" si="225"/>
        <v>#REF!</v>
      </c>
      <c r="P876" s="30">
        <v>67</v>
      </c>
      <c r="Q876" s="19" t="str">
        <f t="shared" si="255"/>
        <v>Anthus</v>
      </c>
      <c r="R876" s="19" t="e">
        <f t="shared" si="256"/>
        <v>#REF!</v>
      </c>
      <c r="S876" s="30">
        <v>225</v>
      </c>
      <c r="T876" s="19" t="str">
        <f t="shared" si="221"/>
        <v>Anthus hodgsoni</v>
      </c>
      <c r="U876" s="29" t="s">
        <v>2966</v>
      </c>
      <c r="V876" s="19" t="e">
        <f t="array" aca="1" ref="V876" ca="1">_xludf.XLOOKUP(U876,#REF!,#REF!)</f>
        <v>#NAME?</v>
      </c>
      <c r="W876" s="29">
        <v>30035</v>
      </c>
      <c r="X876" s="3" t="str">
        <f t="shared" si="226"/>
        <v/>
      </c>
      <c r="Y876" s="2" t="e">
        <f t="shared" si="222"/>
        <v>#REF!</v>
      </c>
      <c r="Z876" s="2" t="e">
        <f t="shared" si="223"/>
        <v>#REF!</v>
      </c>
      <c r="AA876" s="2" t="e">
        <f t="shared" si="224"/>
        <v>#REF!</v>
      </c>
      <c r="AB876" s="20" t="str">
        <f t="shared" si="193"/>
        <v>Olive-backed Pipit</v>
      </c>
      <c r="AC876" s="2" t="e">
        <f t="array" ref="AC876">IF(K876="3_art",IF(AB876=_xludf.XLOOKUP(W876,#REF!,#REF!),"",_xludf.XLOOKUP(W876,#REF!,#REF!)),IF(K876="2_familj",IF(AB876=_xludf.XLOOKUP(W876,#REF!,#REF!),"",_xludf.XLOOKUP(W876,#REF!,#REF!)),""))</f>
        <v>#REF!</v>
      </c>
    </row>
    <row r="877" spans="1:29" ht="13.5" customHeight="1">
      <c r="A877" s="37"/>
      <c r="B877" s="38" t="s">
        <v>36</v>
      </c>
      <c r="C877" s="38" t="s">
        <v>37</v>
      </c>
      <c r="D877" s="48"/>
      <c r="E877" s="68" t="s">
        <v>2969</v>
      </c>
      <c r="F877" s="41" t="s">
        <v>2970</v>
      </c>
      <c r="G877" s="41" t="s">
        <v>2971</v>
      </c>
      <c r="H877" s="49"/>
      <c r="K877" s="29" t="e">
        <f t="shared" si="220"/>
        <v>#REF!</v>
      </c>
      <c r="L877" s="30">
        <v>1</v>
      </c>
      <c r="M877" s="19" t="e">
        <f>IF(K877="1_ordning",M873+1,M873)</f>
        <v>#REF!</v>
      </c>
      <c r="N877" s="29">
        <v>23</v>
      </c>
      <c r="O877" s="19" t="e">
        <f t="shared" si="225"/>
        <v>#REF!</v>
      </c>
      <c r="P877" s="30">
        <v>67</v>
      </c>
      <c r="Q877" s="19" t="str">
        <f>IF(LEN(E877)-LEN(SUBSTITUTE(E877," ",""))=1,LEFT(E877,FIND(" ",E877)-1),Q873)</f>
        <v>Anthus</v>
      </c>
      <c r="R877" s="19" t="e">
        <f>IF(Q877&lt;&gt;Q873,R873+1,R873)</f>
        <v>#REF!</v>
      </c>
      <c r="S877" s="30">
        <v>225</v>
      </c>
      <c r="T877" s="19" t="str">
        <f t="shared" si="221"/>
        <v>Anthus cervinus</v>
      </c>
      <c r="U877" s="29" t="s">
        <v>2969</v>
      </c>
      <c r="V877" s="19" t="e">
        <f t="array" aca="1" ref="V877" ca="1">_xludf.XLOOKUP(U877,#REF!,#REF!)</f>
        <v>#NAME?</v>
      </c>
      <c r="W877" s="29">
        <v>30038</v>
      </c>
      <c r="X877" s="3" t="str">
        <f t="shared" si="226"/>
        <v/>
      </c>
      <c r="Y877" s="2" t="e">
        <f t="shared" si="222"/>
        <v>#REF!</v>
      </c>
      <c r="Z877" s="2" t="e">
        <f t="shared" si="223"/>
        <v>#REF!</v>
      </c>
      <c r="AA877" s="2" t="e">
        <f t="shared" si="224"/>
        <v>#REF!</v>
      </c>
      <c r="AB877" s="20" t="str">
        <f t="shared" si="193"/>
        <v>Red-throated Pipit</v>
      </c>
      <c r="AC877" s="2" t="e">
        <f t="array" ref="AC877">IF(K877="3_art",IF(AB877=_xludf.XLOOKUP(W877,#REF!,#REF!),"",_xludf.XLOOKUP(W877,#REF!,#REF!)),IF(K877="2_familj",IF(AB877=_xludf.XLOOKUP(W877,#REF!,#REF!),"",_xludf.XLOOKUP(W877,#REF!,#REF!)),""))</f>
        <v>#REF!</v>
      </c>
    </row>
    <row r="878" spans="1:29" ht="13.5" customHeight="1">
      <c r="A878" s="38" t="s">
        <v>84</v>
      </c>
      <c r="B878" s="38" t="s">
        <v>36</v>
      </c>
      <c r="C878" s="38" t="s">
        <v>31</v>
      </c>
      <c r="D878" s="66" t="s">
        <v>460</v>
      </c>
      <c r="E878" s="99" t="s">
        <v>2972</v>
      </c>
      <c r="F878" s="82" t="s">
        <v>2973</v>
      </c>
      <c r="G878" s="82" t="s">
        <v>2974</v>
      </c>
      <c r="H878" s="56"/>
      <c r="K878" s="29" t="e">
        <f t="shared" si="220"/>
        <v>#REF!</v>
      </c>
      <c r="L878" s="30">
        <v>1</v>
      </c>
      <c r="M878" s="19" t="e">
        <f>IF(K878="1_ordning",M883+1,M883)</f>
        <v>#REF!</v>
      </c>
      <c r="N878" s="29">
        <v>23</v>
      </c>
      <c r="O878" s="19" t="e">
        <f t="shared" si="225"/>
        <v>#REF!</v>
      </c>
      <c r="P878" s="30">
        <v>67</v>
      </c>
      <c r="Q878" s="19" t="str">
        <f>IF(LEN(E878)-LEN(SUBSTITUTE(E878," ",""))=1,LEFT(E878,FIND(" ",E878)-1),Q883)</f>
        <v>Anthus</v>
      </c>
      <c r="R878" s="19" t="e">
        <f>IF(Q878&lt;&gt;Q883,R883+1,R883)</f>
        <v>#REF!</v>
      </c>
      <c r="S878" s="30">
        <v>225</v>
      </c>
      <c r="T878" s="19" t="str">
        <f t="shared" si="221"/>
        <v>Anthus japonicus</v>
      </c>
      <c r="U878" s="29" t="s">
        <v>2972</v>
      </c>
      <c r="V878" s="19" t="e">
        <f t="array" aca="1" ref="V878" ca="1">_xludf.XLOOKUP(U878,#REF!,#REF!)</f>
        <v>#NAME?</v>
      </c>
      <c r="W878" s="29">
        <v>30040</v>
      </c>
      <c r="X878" s="3" t="str">
        <f t="shared" si="226"/>
        <v/>
      </c>
      <c r="Y878" s="2" t="e">
        <f t="shared" si="222"/>
        <v>#REF!</v>
      </c>
      <c r="Z878" s="2" t="e">
        <f t="shared" si="223"/>
        <v>#REF!</v>
      </c>
      <c r="AA878" s="2" t="e">
        <f t="shared" si="224"/>
        <v>#REF!</v>
      </c>
      <c r="AB878" s="20" t="str">
        <f t="shared" si="193"/>
        <v>Siberian Pipit</v>
      </c>
      <c r="AC878" s="2" t="e">
        <f t="array" ref="AC878">IF(K878="3_art",IF(AB878=_xludf.XLOOKUP(W878,#REF!,#REF!),"",_xludf.XLOOKUP(W878,#REF!,#REF!)),IF(K878="2_familj",IF(AB878=_xludf.XLOOKUP(W878,#REF!,#REF!),"",_xludf.XLOOKUP(W878,#REF!,#REF!)),""))</f>
        <v>#REF!</v>
      </c>
    </row>
    <row r="879" spans="1:29" ht="13.5" customHeight="1">
      <c r="A879" s="38" t="s">
        <v>84</v>
      </c>
      <c r="B879" s="37"/>
      <c r="C879" s="37"/>
      <c r="D879" s="83"/>
      <c r="E879" s="99" t="s">
        <v>2975</v>
      </c>
      <c r="F879" s="82" t="s">
        <v>2976</v>
      </c>
      <c r="G879" s="82" t="s">
        <v>2977</v>
      </c>
      <c r="H879" s="41"/>
      <c r="K879" s="29" t="e">
        <f t="shared" si="220"/>
        <v>#REF!</v>
      </c>
      <c r="L879" s="30">
        <v>1</v>
      </c>
      <c r="M879" s="19" t="e">
        <f t="shared" ref="M879:M880" si="257">IF(K879="1_ordning",M878+1,M878)</f>
        <v>#REF!</v>
      </c>
      <c r="N879" s="29">
        <v>23</v>
      </c>
      <c r="O879" s="19" t="e">
        <f t="shared" si="225"/>
        <v>#REF!</v>
      </c>
      <c r="P879" s="30">
        <v>67</v>
      </c>
      <c r="Q879" s="19" t="str">
        <f t="shared" ref="Q879:Q880" si="258">IF(LEN(E879)-LEN(SUBSTITUTE(E879," ",""))=1,LEFT(E879,FIND(" ",E879)-1),Q878)</f>
        <v>Anthus</v>
      </c>
      <c r="R879" s="19" t="e">
        <f t="shared" ref="R879:R880" si="259">IF(Q879&lt;&gt;Q878,R878+1,R878)</f>
        <v>#REF!</v>
      </c>
      <c r="S879" s="30">
        <v>225</v>
      </c>
      <c r="T879" s="19" t="str">
        <f t="shared" si="221"/>
        <v>Anthus rubescens</v>
      </c>
      <c r="U879" s="29" t="s">
        <v>2975</v>
      </c>
      <c r="V879" s="19" t="e">
        <f t="array" aca="1" ref="V879" ca="1">_xludf.XLOOKUP(U879,#REF!,#REF!)</f>
        <v>#NAME?</v>
      </c>
      <c r="W879" s="29">
        <v>30041</v>
      </c>
      <c r="X879" s="3" t="str">
        <f t="shared" si="226"/>
        <v/>
      </c>
      <c r="Y879" s="2" t="e">
        <f t="shared" si="222"/>
        <v>#REF!</v>
      </c>
      <c r="Z879" s="2" t="e">
        <f t="shared" si="223"/>
        <v>#REF!</v>
      </c>
      <c r="AA879" s="2" t="e">
        <f t="shared" si="224"/>
        <v>#REF!</v>
      </c>
      <c r="AB879" s="20" t="str">
        <f t="shared" si="193"/>
        <v>American Pipit</v>
      </c>
      <c r="AC879" s="2" t="e">
        <f t="array" ref="AC879">IF(K879="3_art",IF(AB879=_xludf.XLOOKUP(W879,#REF!,#REF!),"",_xludf.XLOOKUP(W879,#REF!,#REF!)),IF(K879="2_familj",IF(AB879=_xludf.XLOOKUP(W879,#REF!,#REF!),"",_xludf.XLOOKUP(W879,#REF!,#REF!)),""))</f>
        <v>#REF!</v>
      </c>
    </row>
    <row r="880" spans="1:29" ht="13.5" customHeight="1">
      <c r="A880" s="37"/>
      <c r="B880" s="38" t="s">
        <v>36</v>
      </c>
      <c r="C880" s="38" t="s">
        <v>31</v>
      </c>
      <c r="D880" s="51">
        <v>3</v>
      </c>
      <c r="E880" s="65" t="s">
        <v>2978</v>
      </c>
      <c r="F880" s="45" t="s">
        <v>2979</v>
      </c>
      <c r="G880" s="45" t="s">
        <v>2980</v>
      </c>
      <c r="H880" s="41"/>
      <c r="K880" s="29" t="e">
        <f t="shared" si="220"/>
        <v>#REF!</v>
      </c>
      <c r="L880" s="30">
        <v>1</v>
      </c>
      <c r="M880" s="19" t="e">
        <f t="shared" si="257"/>
        <v>#REF!</v>
      </c>
      <c r="N880" s="29">
        <v>23</v>
      </c>
      <c r="O880" s="19" t="e">
        <f t="shared" si="225"/>
        <v>#REF!</v>
      </c>
      <c r="P880" s="30">
        <v>67</v>
      </c>
      <c r="Q880" s="19" t="str">
        <f t="shared" si="258"/>
        <v>Anthus</v>
      </c>
      <c r="R880" s="19" t="e">
        <f t="shared" si="259"/>
        <v>#REF!</v>
      </c>
      <c r="S880" s="30">
        <v>225</v>
      </c>
      <c r="T880" s="19" t="str">
        <f t="shared" si="221"/>
        <v>Anthus rubescens rubescens</v>
      </c>
      <c r="U880" s="29" t="s">
        <v>2981</v>
      </c>
      <c r="V880" s="19" t="e">
        <f t="array" aca="1" ref="V880" ca="1">_xludf.XLOOKUP(U880,#REF!,#REF!)</f>
        <v>#NAME?</v>
      </c>
      <c r="W880" s="29">
        <v>30042</v>
      </c>
      <c r="X880" s="3" t="str">
        <f t="shared" si="226"/>
        <v/>
      </c>
      <c r="Y880" s="2" t="e">
        <f t="shared" si="222"/>
        <v>#REF!</v>
      </c>
      <c r="Z880" s="2" t="e">
        <f t="shared" si="223"/>
        <v>#REF!</v>
      </c>
      <c r="AA880" s="2" t="e">
        <f t="shared" si="224"/>
        <v>#REF!</v>
      </c>
      <c r="AB880" s="20" t="str">
        <f t="shared" si="193"/>
        <v xml:space="preserve">   Northern American Pipit*</v>
      </c>
      <c r="AC880" s="2" t="e">
        <f t="array" ref="AC880">IF(K880="3_art",IF(AB880=_xludf.XLOOKUP(W880,#REF!,#REF!),"",_xludf.XLOOKUP(W880,#REF!,#REF!)),IF(K880="2_familj",IF(AB880=_xludf.XLOOKUP(W880,#REF!,#REF!),"",_xludf.XLOOKUP(W880,#REF!,#REF!)),""))</f>
        <v>#REF!</v>
      </c>
    </row>
    <row r="881" spans="1:29" ht="13.5" customHeight="1">
      <c r="A881" s="37"/>
      <c r="B881" s="38" t="s">
        <v>36</v>
      </c>
      <c r="C881" s="38" t="s">
        <v>37</v>
      </c>
      <c r="D881" s="48"/>
      <c r="E881" s="68" t="s">
        <v>2982</v>
      </c>
      <c r="F881" s="41" t="s">
        <v>2983</v>
      </c>
      <c r="G881" s="41" t="s">
        <v>2984</v>
      </c>
      <c r="H881" s="49"/>
      <c r="K881" s="29" t="e">
        <f t="shared" si="220"/>
        <v>#REF!</v>
      </c>
      <c r="L881" s="30">
        <v>1</v>
      </c>
      <c r="M881" s="19" t="e">
        <f>IF(K881="1_ordning",M871+1,M871)</f>
        <v>#REF!</v>
      </c>
      <c r="N881" s="29">
        <v>23</v>
      </c>
      <c r="O881" s="19" t="e">
        <f t="shared" si="225"/>
        <v>#REF!</v>
      </c>
      <c r="P881" s="30">
        <v>67</v>
      </c>
      <c r="Q881" s="19" t="str">
        <f>IF(LEN(E881)-LEN(SUBSTITUTE(E881," ",""))=1,LEFT(E881,FIND(" ",E881)-1),Q871)</f>
        <v>Anthus</v>
      </c>
      <c r="R881" s="19" t="e">
        <f>IF(Q881&lt;&gt;Q871,R871+1,R871)</f>
        <v>#REF!</v>
      </c>
      <c r="S881" s="30">
        <v>225</v>
      </c>
      <c r="T881" s="19" t="str">
        <f t="shared" si="221"/>
        <v>Anthus pratensis</v>
      </c>
      <c r="U881" s="29" t="s">
        <v>2982</v>
      </c>
      <c r="V881" s="19" t="e">
        <f t="array" aca="1" ref="V881" ca="1">_xludf.XLOOKUP(U881,#REF!,#REF!)</f>
        <v>#NAME?</v>
      </c>
      <c r="W881" s="29">
        <v>30044</v>
      </c>
      <c r="X881" s="3" t="str">
        <f t="shared" si="226"/>
        <v/>
      </c>
      <c r="Y881" s="2" t="e">
        <f t="shared" si="222"/>
        <v>#REF!</v>
      </c>
      <c r="Z881" s="2" t="e">
        <f t="shared" si="223"/>
        <v>#REF!</v>
      </c>
      <c r="AA881" s="2" t="e">
        <f t="shared" si="224"/>
        <v>#REF!</v>
      </c>
      <c r="AB881" s="20" t="str">
        <f t="shared" si="193"/>
        <v>Meadow Pipit</v>
      </c>
      <c r="AC881" s="2" t="e">
        <f t="array" ref="AC881">IF(K881="3_art",IF(AB881=_xludf.XLOOKUP(W881,#REF!,#REF!),"",_xludf.XLOOKUP(W881,#REF!,#REF!)),IF(K881="2_familj",IF(AB881=_xludf.XLOOKUP(W881,#REF!,#REF!),"",_xludf.XLOOKUP(W881,#REF!,#REF!)),""))</f>
        <v>#REF!</v>
      </c>
    </row>
    <row r="882" spans="1:29" ht="13.5" customHeight="1">
      <c r="A882" s="37"/>
      <c r="B882" s="37"/>
      <c r="C882" s="37"/>
      <c r="D882" s="48"/>
      <c r="E882" s="68" t="s">
        <v>2985</v>
      </c>
      <c r="F882" s="41" t="s">
        <v>2986</v>
      </c>
      <c r="G882" s="41" t="s">
        <v>2987</v>
      </c>
      <c r="H882" s="50"/>
      <c r="K882" s="29" t="e">
        <f t="shared" si="220"/>
        <v>#REF!</v>
      </c>
      <c r="L882" s="30">
        <v>1</v>
      </c>
      <c r="M882" s="19" t="e">
        <f>IF(K882="1_ordning",M885+1,M885)</f>
        <v>#REF!</v>
      </c>
      <c r="N882" s="29">
        <v>23</v>
      </c>
      <c r="O882" s="19" t="e">
        <f t="shared" si="225"/>
        <v>#REF!</v>
      </c>
      <c r="P882" s="30">
        <v>67</v>
      </c>
      <c r="Q882" s="19" t="str">
        <f>IF(LEN(E882)-LEN(SUBSTITUTE(E882," ",""))=1,LEFT(E882,FIND(" ",E882)-1),Q885)</f>
        <v>Anthus</v>
      </c>
      <c r="R882" s="19" t="e">
        <f>IF(Q882&lt;&gt;Q885,R885+1,R885)</f>
        <v>#REF!</v>
      </c>
      <c r="S882" s="30">
        <v>225</v>
      </c>
      <c r="T882" s="19" t="str">
        <f t="shared" si="221"/>
        <v>Anthus petrosus</v>
      </c>
      <c r="U882" s="29" t="s">
        <v>2985</v>
      </c>
      <c r="V882" s="19" t="e">
        <f t="array" aca="1" ref="V882" ca="1">_xludf.XLOOKUP(U882,#REF!,#REF!)</f>
        <v>#NAME?</v>
      </c>
      <c r="W882" s="29">
        <v>30045</v>
      </c>
      <c r="X882" s="3" t="str">
        <f t="shared" si="226"/>
        <v/>
      </c>
      <c r="Y882" s="2" t="e">
        <f t="shared" si="222"/>
        <v>#REF!</v>
      </c>
      <c r="Z882" s="2" t="e">
        <f t="shared" si="223"/>
        <v>#REF!</v>
      </c>
      <c r="AA882" s="2" t="e">
        <f t="shared" si="224"/>
        <v>#REF!</v>
      </c>
      <c r="AB882" s="20" t="str">
        <f t="shared" si="193"/>
        <v>European Rock Pipit</v>
      </c>
      <c r="AC882" s="2" t="e">
        <f t="array" ref="AC882">IF(K882="3_art",IF(AB882=_xludf.XLOOKUP(W882,#REF!,#REF!),"",_xludf.XLOOKUP(W882,#REF!,#REF!)),IF(K882="2_familj",IF(AB882=_xludf.XLOOKUP(W882,#REF!,#REF!),"",_xludf.XLOOKUP(W882,#REF!,#REF!)),""))</f>
        <v>#REF!</v>
      </c>
    </row>
    <row r="883" spans="1:29" ht="13.5" customHeight="1">
      <c r="A883" s="37"/>
      <c r="B883" s="38" t="s">
        <v>36</v>
      </c>
      <c r="C883" s="38" t="s">
        <v>37</v>
      </c>
      <c r="D883" s="51"/>
      <c r="E883" s="65" t="s">
        <v>2988</v>
      </c>
      <c r="F883" s="45" t="s">
        <v>2989</v>
      </c>
      <c r="G883" s="92" t="s">
        <v>2990</v>
      </c>
      <c r="H883" s="49"/>
      <c r="K883" s="29" t="e">
        <f t="shared" si="220"/>
        <v>#REF!</v>
      </c>
      <c r="L883" s="30">
        <v>1</v>
      </c>
      <c r="M883" s="19" t="e">
        <f>IF(K883="1_ordning",M882+1,M882)</f>
        <v>#REF!</v>
      </c>
      <c r="N883" s="29">
        <v>23</v>
      </c>
      <c r="O883" s="19" t="e">
        <f t="shared" si="225"/>
        <v>#REF!</v>
      </c>
      <c r="P883" s="30">
        <v>67</v>
      </c>
      <c r="Q883" s="19" t="str">
        <f>IF(LEN(E883)-LEN(SUBSTITUTE(E883," ",""))=1,LEFT(E883,FIND(" ",E883)-1),Q882)</f>
        <v>Anthus</v>
      </c>
      <c r="R883" s="19" t="e">
        <f>IF(Q883&lt;&gt;Q882,R882+1,R882)</f>
        <v>#REF!</v>
      </c>
      <c r="S883" s="30">
        <v>225</v>
      </c>
      <c r="T883" s="19" t="str">
        <f t="shared" si="221"/>
        <v>Anthus petrosus littoralis</v>
      </c>
      <c r="U883" s="29" t="s">
        <v>2991</v>
      </c>
      <c r="V883" s="19" t="e">
        <f t="array" aca="1" ref="V883" ca="1">_xludf.XLOOKUP(U883,#REF!,#REF!)</f>
        <v>#NAME?</v>
      </c>
      <c r="W883" s="29">
        <v>30047</v>
      </c>
      <c r="X883" s="3" t="str">
        <f t="shared" si="226"/>
        <v/>
      </c>
      <c r="Y883" s="2" t="e">
        <f t="shared" si="222"/>
        <v>#REF!</v>
      </c>
      <c r="Z883" s="2" t="e">
        <f t="shared" si="223"/>
        <v>#REF!</v>
      </c>
      <c r="AA883" s="2" t="e">
        <f t="shared" si="224"/>
        <v>#REF!</v>
      </c>
      <c r="AB883" s="20" t="str">
        <f t="shared" si="193"/>
        <v xml:space="preserve">   Scandinavian Rock Pipit</v>
      </c>
      <c r="AC883" s="2" t="e">
        <f t="array" ref="AC883">IF(K883="3_art",IF(AB883=_xludf.XLOOKUP(W883,#REF!,#REF!),"",_xludf.XLOOKUP(W883,#REF!,#REF!)),IF(K883="2_familj",IF(AB883=_xludf.XLOOKUP(W883,#REF!,#REF!),"",_xludf.XLOOKUP(W883,#REF!,#REF!)),""))</f>
        <v>#REF!</v>
      </c>
    </row>
    <row r="884" spans="1:29" ht="13.5" customHeight="1">
      <c r="A884" s="37"/>
      <c r="B884" s="37"/>
      <c r="C884" s="37"/>
      <c r="D884" s="48"/>
      <c r="E884" s="68" t="s">
        <v>2992</v>
      </c>
      <c r="F884" s="41" t="s">
        <v>2993</v>
      </c>
      <c r="G884" s="41" t="s">
        <v>2994</v>
      </c>
      <c r="H884" s="49"/>
      <c r="K884" s="29" t="e">
        <f t="shared" si="220"/>
        <v>#REF!</v>
      </c>
      <c r="L884" s="30">
        <v>1</v>
      </c>
      <c r="M884" s="19" t="e">
        <f>IF(K884="1_ordning",M877+1,M877)</f>
        <v>#REF!</v>
      </c>
      <c r="N884" s="29">
        <v>23</v>
      </c>
      <c r="O884" s="19" t="e">
        <f t="shared" si="225"/>
        <v>#REF!</v>
      </c>
      <c r="P884" s="30">
        <v>67</v>
      </c>
      <c r="Q884" s="19" t="str">
        <f>IF(LEN(E884)-LEN(SUBSTITUTE(E884," ",""))=1,LEFT(E884,FIND(" ",E884)-1),Q877)</f>
        <v>Anthus</v>
      </c>
      <c r="R884" s="19" t="e">
        <f>IF(Q884&lt;&gt;Q877,R877+1,R877)</f>
        <v>#REF!</v>
      </c>
      <c r="S884" s="30">
        <v>225</v>
      </c>
      <c r="T884" s="19" t="str">
        <f t="shared" si="221"/>
        <v>Anthus spinoletta</v>
      </c>
      <c r="U884" s="29" t="s">
        <v>2992</v>
      </c>
      <c r="V884" s="19" t="e">
        <f t="array" aca="1" ref="V884" ca="1">_xludf.XLOOKUP(U884,#REF!,#REF!)</f>
        <v>#NAME?</v>
      </c>
      <c r="W884" s="29">
        <v>30048</v>
      </c>
      <c r="X884" s="3" t="str">
        <f t="shared" si="226"/>
        <v/>
      </c>
      <c r="Y884" s="2" t="e">
        <f t="shared" si="222"/>
        <v>#REF!</v>
      </c>
      <c r="Z884" s="2" t="e">
        <f t="shared" si="223"/>
        <v>#REF!</v>
      </c>
      <c r="AA884" s="2" t="e">
        <f t="shared" si="224"/>
        <v>#REF!</v>
      </c>
      <c r="AB884" s="20" t="str">
        <f t="shared" si="193"/>
        <v>Water Pipit</v>
      </c>
      <c r="AC884" s="2" t="e">
        <f t="array" ref="AC884">IF(K884="3_art",IF(AB884=_xludf.XLOOKUP(W884,#REF!,#REF!),"",_xludf.XLOOKUP(W884,#REF!,#REF!)),IF(K884="2_familj",IF(AB884=_xludf.XLOOKUP(W884,#REF!,#REF!),"",_xludf.XLOOKUP(W884,#REF!,#REF!)),""))</f>
        <v>#REF!</v>
      </c>
    </row>
    <row r="885" spans="1:29" ht="13.5" customHeight="1">
      <c r="A885" s="37"/>
      <c r="B885" s="38" t="s">
        <v>36</v>
      </c>
      <c r="C885" s="38" t="s">
        <v>55</v>
      </c>
      <c r="D885" s="51"/>
      <c r="E885" s="65" t="s">
        <v>2995</v>
      </c>
      <c r="F885" s="45" t="s">
        <v>2996</v>
      </c>
      <c r="G885" s="45" t="s">
        <v>2997</v>
      </c>
      <c r="H885" s="60"/>
      <c r="K885" s="29" t="e">
        <f t="shared" si="220"/>
        <v>#REF!</v>
      </c>
      <c r="L885" s="30">
        <v>1</v>
      </c>
      <c r="M885" s="19" t="e">
        <f>IF(K885="1_ordning",M884+1,M884)</f>
        <v>#REF!</v>
      </c>
      <c r="N885" s="29">
        <v>23</v>
      </c>
      <c r="O885" s="19" t="e">
        <f t="shared" si="225"/>
        <v>#REF!</v>
      </c>
      <c r="P885" s="30">
        <v>67</v>
      </c>
      <c r="Q885" s="19" t="str">
        <f>IF(LEN(E885)-LEN(SUBSTITUTE(E885," ",""))=1,LEFT(E885,FIND(" ",E885)-1),Q884)</f>
        <v>Anthus</v>
      </c>
      <c r="R885" s="19" t="e">
        <f>IF(Q885&lt;&gt;Q884,R884+1,R884)</f>
        <v>#REF!</v>
      </c>
      <c r="S885" s="30">
        <v>225</v>
      </c>
      <c r="T885" s="19" t="str">
        <f t="shared" si="221"/>
        <v>Anthus spinoletta spinoletta</v>
      </c>
      <c r="U885" s="29" t="s">
        <v>2998</v>
      </c>
      <c r="V885" s="19" t="e">
        <f t="array" aca="1" ref="V885" ca="1">_xludf.XLOOKUP(U885,#REF!,#REF!)</f>
        <v>#NAME?</v>
      </c>
      <c r="W885" s="29">
        <v>30049</v>
      </c>
      <c r="X885" s="3" t="str">
        <f t="shared" si="226"/>
        <v/>
      </c>
      <c r="Y885" s="2" t="e">
        <f t="shared" si="222"/>
        <v>#REF!</v>
      </c>
      <c r="Z885" s="2" t="e">
        <f t="shared" si="223"/>
        <v>#REF!</v>
      </c>
      <c r="AA885" s="2" t="e">
        <f t="shared" si="224"/>
        <v>#REF!</v>
      </c>
      <c r="AB885" s="20" t="str">
        <f t="shared" si="193"/>
        <v xml:space="preserve">   Western Water Pipit</v>
      </c>
      <c r="AC885" s="2" t="e">
        <f t="array" ref="AC885">IF(K885="3_art",IF(AB885=_xludf.XLOOKUP(W885,#REF!,#REF!),"",_xludf.XLOOKUP(W885,#REF!,#REF!)),IF(K885="2_familj",IF(AB885=_xludf.XLOOKUP(W885,#REF!,#REF!),"",_xludf.XLOOKUP(W885,#REF!,#REF!)),""))</f>
        <v>#REF!</v>
      </c>
    </row>
    <row r="886" spans="1:29" ht="13.5" customHeight="1">
      <c r="A886" s="33"/>
      <c r="B886" s="33"/>
      <c r="C886" s="33"/>
      <c r="D886" s="34" t="s">
        <v>21</v>
      </c>
      <c r="E886" s="35" t="s">
        <v>2999</v>
      </c>
      <c r="F886" s="36" t="s">
        <v>3000</v>
      </c>
      <c r="G886" s="35" t="s">
        <v>3001</v>
      </c>
      <c r="H886" s="33"/>
      <c r="K886" s="29" t="e">
        <f t="shared" si="220"/>
        <v>#REF!</v>
      </c>
      <c r="L886" s="30">
        <v>1</v>
      </c>
      <c r="M886" s="19" t="e">
        <f>IF(K886="1_ordning",M880+1,M880)</f>
        <v>#REF!</v>
      </c>
      <c r="N886" s="29">
        <v>23</v>
      </c>
      <c r="O886" s="19" t="e">
        <f t="shared" si="225"/>
        <v>#REF!</v>
      </c>
      <c r="P886" s="30">
        <v>68</v>
      </c>
      <c r="Q886" s="19" t="str">
        <f>IF(LEN(E886)-LEN(SUBSTITUTE(E886," ",""))=1,LEFT(E886,FIND(" ",E886)-1),Q880)</f>
        <v>Anthus</v>
      </c>
      <c r="R886" s="19" t="e">
        <f>IF(Q886&lt;&gt;Q880,R880+1,R880)</f>
        <v>#REF!</v>
      </c>
      <c r="S886" s="30">
        <v>225</v>
      </c>
      <c r="T886" s="19" t="str">
        <f t="shared" si="221"/>
        <v>Fringillidae</v>
      </c>
      <c r="U886" s="29" t="s">
        <v>2999</v>
      </c>
      <c r="V886" s="19" t="e">
        <f t="array" aca="1" ref="V886" ca="1">_xludf.XLOOKUP(U886,#REF!,#REF!)</f>
        <v>#NAME?</v>
      </c>
      <c r="W886" s="29">
        <v>30052</v>
      </c>
      <c r="X886" s="3" t="str">
        <f t="shared" si="226"/>
        <v/>
      </c>
      <c r="Y886" s="2" t="e">
        <f t="shared" si="222"/>
        <v>#REF!</v>
      </c>
      <c r="Z886" s="20" t="e">
        <f t="shared" si="223"/>
        <v>#REF!</v>
      </c>
      <c r="AA886" s="2" t="e">
        <f t="shared" si="224"/>
        <v>#REF!</v>
      </c>
      <c r="AB886" s="2" t="str">
        <f t="shared" si="193"/>
        <v>Finches, Euphonias, and Allies</v>
      </c>
      <c r="AC886" s="2" t="e">
        <f t="array" ref="AC886">IF(K886="3_art",IF(AB886=_xludf.XLOOKUP(W886,#REF!,#REF!),"",_xludf.XLOOKUP(W886,#REF!,#REF!)),IF(K886="2_familj",IF(AB886=_xludf.XLOOKUP(W886,#REF!,#REF!),"",_xludf.XLOOKUP(W886,#REF!,#REF!)),""))</f>
        <v>#REF!</v>
      </c>
    </row>
    <row r="887" spans="1:29" ht="13.5" customHeight="1">
      <c r="A887" s="37"/>
      <c r="B887" s="38" t="s">
        <v>36</v>
      </c>
      <c r="C887" s="38" t="s">
        <v>37</v>
      </c>
      <c r="D887" s="48"/>
      <c r="E887" s="68" t="s">
        <v>3002</v>
      </c>
      <c r="F887" s="41" t="s">
        <v>3003</v>
      </c>
      <c r="G887" s="41" t="s">
        <v>3004</v>
      </c>
      <c r="H887" s="49"/>
      <c r="K887" s="29" t="e">
        <f t="shared" si="220"/>
        <v>#REF!</v>
      </c>
      <c r="L887" s="30">
        <v>1</v>
      </c>
      <c r="M887" s="19" t="e">
        <f>IF(K887="1_ordning",M889+1,M889)</f>
        <v>#REF!</v>
      </c>
      <c r="N887" s="29">
        <v>23</v>
      </c>
      <c r="O887" s="19" t="e">
        <f t="shared" si="225"/>
        <v>#REF!</v>
      </c>
      <c r="P887" s="30">
        <v>68</v>
      </c>
      <c r="Q887" s="19" t="str">
        <f>IF(LEN(E887)-LEN(SUBSTITUTE(E887," ",""))=1,LEFT(E887,FIND(" ",E887)-1),Q889)</f>
        <v>Fringilla</v>
      </c>
      <c r="R887" s="19" t="e">
        <f>IF(Q887&lt;&gt;Q889,R889+1,R889)</f>
        <v>#REF!</v>
      </c>
      <c r="S887" s="30">
        <v>226</v>
      </c>
      <c r="T887" s="19" t="str">
        <f t="shared" si="221"/>
        <v>Fringilla montifringilla</v>
      </c>
      <c r="U887" s="29" t="s">
        <v>3002</v>
      </c>
      <c r="V887" s="19" t="e">
        <f t="array" aca="1" ref="V887" ca="1">_xludf.XLOOKUP(U887,#REF!,#REF!)</f>
        <v>#NAME?</v>
      </c>
      <c r="W887" s="29">
        <v>30054</v>
      </c>
      <c r="X887" s="3" t="str">
        <f t="shared" si="226"/>
        <v/>
      </c>
      <c r="Y887" s="2" t="e">
        <f t="shared" si="222"/>
        <v>#REF!</v>
      </c>
      <c r="Z887" s="2" t="e">
        <f t="shared" si="223"/>
        <v>#REF!</v>
      </c>
      <c r="AA887" s="2" t="e">
        <f t="shared" si="224"/>
        <v>#REF!</v>
      </c>
      <c r="AB887" s="20" t="str">
        <f t="shared" si="193"/>
        <v>Brambling</v>
      </c>
      <c r="AC887" s="2" t="e">
        <f t="array" ref="AC887">IF(K887="3_art",IF(AB887=_xludf.XLOOKUP(W887,#REF!,#REF!),"",_xludf.XLOOKUP(W887,#REF!,#REF!)),IF(K887="2_familj",IF(AB887=_xludf.XLOOKUP(W887,#REF!,#REF!),"",_xludf.XLOOKUP(W887,#REF!,#REF!)),""))</f>
        <v>#REF!</v>
      </c>
    </row>
    <row r="888" spans="1:29" ht="13.5" customHeight="1">
      <c r="A888" s="37"/>
      <c r="B888" s="37"/>
      <c r="C888" s="37"/>
      <c r="D888" s="48"/>
      <c r="E888" s="68" t="s">
        <v>3005</v>
      </c>
      <c r="F888" s="41" t="s">
        <v>3006</v>
      </c>
      <c r="G888" s="49" t="s">
        <v>3007</v>
      </c>
      <c r="H888" s="49"/>
      <c r="K888" s="29" t="e">
        <f t="shared" si="220"/>
        <v>#REF!</v>
      </c>
      <c r="L888" s="30">
        <v>1</v>
      </c>
      <c r="M888" s="19" t="e">
        <f>IF(K888="1_ordning",M886+1,M886)</f>
        <v>#REF!</v>
      </c>
      <c r="N888" s="29">
        <v>23</v>
      </c>
      <c r="O888" s="19" t="e">
        <f t="shared" si="225"/>
        <v>#REF!</v>
      </c>
      <c r="P888" s="30">
        <v>68</v>
      </c>
      <c r="Q888" s="19" t="str">
        <f>IF(LEN(E888)-LEN(SUBSTITUTE(E888," ",""))=1,LEFT(E888,FIND(" ",E888)-1),Q886)</f>
        <v>Fringilla</v>
      </c>
      <c r="R888" s="19" t="e">
        <f>IF(Q888&lt;&gt;Q886,R886+1,R886)</f>
        <v>#REF!</v>
      </c>
      <c r="S888" s="30">
        <v>226</v>
      </c>
      <c r="T888" s="19" t="str">
        <f t="shared" si="221"/>
        <v>Fringilla coelebs</v>
      </c>
      <c r="U888" s="29" t="s">
        <v>3005</v>
      </c>
      <c r="V888" s="19" t="e">
        <f t="array" aca="1" ref="V888" ca="1">_xludf.XLOOKUP(U888,#REF!,#REF!)</f>
        <v>#NAME?</v>
      </c>
      <c r="W888" s="29">
        <v>30061</v>
      </c>
      <c r="X888" s="3" t="str">
        <f t="shared" si="226"/>
        <v/>
      </c>
      <c r="Y888" s="2" t="e">
        <f t="shared" si="222"/>
        <v>#REF!</v>
      </c>
      <c r="Z888" s="2" t="e">
        <f t="shared" si="223"/>
        <v>#REF!</v>
      </c>
      <c r="AA888" s="2" t="e">
        <f t="shared" si="224"/>
        <v>#REF!</v>
      </c>
      <c r="AB888" s="2" t="str">
        <f t="shared" si="193"/>
        <v>Eurasian Chaffinch</v>
      </c>
      <c r="AC888" s="2" t="e">
        <f t="array" ref="AC888">IF(K888="3_art",IF(AB888=_xludf.XLOOKUP(W888,#REF!,#REF!),"",_xludf.XLOOKUP(W888,#REF!,#REF!)),IF(K888="2_familj",IF(AB888=_xludf.XLOOKUP(W888,#REF!,#REF!),"",_xludf.XLOOKUP(W888,#REF!,#REF!)),""))</f>
        <v>#REF!</v>
      </c>
    </row>
    <row r="889" spans="1:29" ht="13.5" customHeight="1">
      <c r="A889" s="37"/>
      <c r="B889" s="38" t="s">
        <v>36</v>
      </c>
      <c r="C889" s="38" t="s">
        <v>37</v>
      </c>
      <c r="D889" s="51"/>
      <c r="E889" s="65" t="s">
        <v>3008</v>
      </c>
      <c r="F889" s="45" t="s">
        <v>3009</v>
      </c>
      <c r="G889" s="45" t="s">
        <v>3010</v>
      </c>
      <c r="H889" s="60"/>
      <c r="K889" s="29" t="e">
        <f t="shared" si="220"/>
        <v>#REF!</v>
      </c>
      <c r="L889" s="30">
        <v>1</v>
      </c>
      <c r="M889" s="19" t="e">
        <f>IF(K889="1_ordning",M888+1,M888)</f>
        <v>#REF!</v>
      </c>
      <c r="N889" s="29">
        <v>23</v>
      </c>
      <c r="O889" s="19" t="e">
        <f t="shared" si="225"/>
        <v>#REF!</v>
      </c>
      <c r="P889" s="30">
        <v>68</v>
      </c>
      <c r="Q889" s="19" t="str">
        <f>IF(LEN(E889)-LEN(SUBSTITUTE(E889," ",""))=1,LEFT(E889,FIND(" ",E889)-1),Q888)</f>
        <v>Fringilla</v>
      </c>
      <c r="R889" s="19" t="e">
        <f>IF(Q889&lt;&gt;Q888,R888+1,R888)</f>
        <v>#REF!</v>
      </c>
      <c r="S889" s="30">
        <v>226</v>
      </c>
      <c r="T889" s="19" t="str">
        <f t="shared" si="221"/>
        <v>Fringilla coelebs coelebs</v>
      </c>
      <c r="U889" s="29" t="s">
        <v>3011</v>
      </c>
      <c r="V889" s="19" t="e">
        <f t="array" aca="1" ref="V889" ca="1">_xludf.XLOOKUP(U889,#REF!,#REF!)</f>
        <v>#NAME?</v>
      </c>
      <c r="W889" s="29">
        <v>30063</v>
      </c>
      <c r="X889" s="3" t="str">
        <f t="shared" si="226"/>
        <v/>
      </c>
      <c r="Y889" s="2" t="e">
        <f t="shared" si="222"/>
        <v>#REF!</v>
      </c>
      <c r="Z889" s="2" t="e">
        <f t="shared" si="223"/>
        <v>#REF!</v>
      </c>
      <c r="AA889" s="2" t="e">
        <f t="shared" si="224"/>
        <v>#REF!</v>
      </c>
      <c r="AB889" s="20" t="str">
        <f t="shared" si="193"/>
        <v xml:space="preserve">   European Chaffinch</v>
      </c>
      <c r="AC889" s="2" t="e">
        <f t="array" ref="AC889">IF(K889="3_art",IF(AB889=_xludf.XLOOKUP(W889,#REF!,#REF!),"",_xludf.XLOOKUP(W889,#REF!,#REF!)),IF(K889="2_familj",IF(AB889=_xludf.XLOOKUP(W889,#REF!,#REF!),"",_xludf.XLOOKUP(W889,#REF!,#REF!)),""))</f>
        <v>#REF!</v>
      </c>
    </row>
    <row r="890" spans="1:29" ht="13.5" customHeight="1">
      <c r="A890" s="37"/>
      <c r="B890" s="37"/>
      <c r="C890" s="37"/>
      <c r="D890" s="48"/>
      <c r="E890" s="40" t="s">
        <v>3012</v>
      </c>
      <c r="F890" s="41" t="s">
        <v>3013</v>
      </c>
      <c r="G890" s="41" t="s">
        <v>3014</v>
      </c>
      <c r="H890" s="49"/>
      <c r="K890" s="29" t="e">
        <f t="shared" si="220"/>
        <v>#REF!</v>
      </c>
      <c r="L890" s="30">
        <v>1</v>
      </c>
      <c r="M890" s="19" t="e">
        <f>IF(K890="1_ordning",M887+1,M887)</f>
        <v>#REF!</v>
      </c>
      <c r="N890" s="29">
        <v>23</v>
      </c>
      <c r="O890" s="19" t="e">
        <f t="shared" si="225"/>
        <v>#REF!</v>
      </c>
      <c r="P890" s="30">
        <v>68</v>
      </c>
      <c r="Q890" s="19" t="str">
        <f>IF(LEN(E890)-LEN(SUBSTITUTE(E890," ",""))=1,LEFT(E890,FIND(" ",E890)-1),Q887)</f>
        <v>Coccothraustes</v>
      </c>
      <c r="R890" s="19" t="e">
        <f>IF(Q890&lt;&gt;Q887,R887+1,R887)</f>
        <v>#REF!</v>
      </c>
      <c r="S890" s="30">
        <v>227</v>
      </c>
      <c r="T890" s="19" t="str">
        <f t="shared" si="221"/>
        <v>Coccothraustes coccothraustes</v>
      </c>
      <c r="U890" s="29" t="s">
        <v>3012</v>
      </c>
      <c r="V890" s="19" t="e">
        <f t="array" aca="1" ref="V890" ca="1">_xludf.XLOOKUP(U890,#REF!,#REF!)</f>
        <v>#NAME?</v>
      </c>
      <c r="W890" s="29">
        <v>30190</v>
      </c>
      <c r="X890" s="3" t="str">
        <f t="shared" si="226"/>
        <v/>
      </c>
      <c r="Y890" s="2" t="e">
        <f t="shared" si="222"/>
        <v>#REF!</v>
      </c>
      <c r="Z890" s="2" t="e">
        <f t="shared" si="223"/>
        <v>#REF!</v>
      </c>
      <c r="AA890" s="2" t="e">
        <f t="shared" si="224"/>
        <v>#REF!</v>
      </c>
      <c r="AB890" s="20" t="str">
        <f t="shared" si="193"/>
        <v>Hawfinch</v>
      </c>
      <c r="AC890" s="2" t="e">
        <f t="array" ref="AC890">IF(K890="3_art",IF(AB890=_xludf.XLOOKUP(W890,#REF!,#REF!),"",_xludf.XLOOKUP(W890,#REF!,#REF!)),IF(K890="2_familj",IF(AB890=_xludf.XLOOKUP(W890,#REF!,#REF!),"",_xludf.XLOOKUP(W890,#REF!,#REF!)),""))</f>
        <v>#REF!</v>
      </c>
    </row>
    <row r="891" spans="1:29" ht="13.5" customHeight="1">
      <c r="A891" s="37"/>
      <c r="B891" s="38" t="s">
        <v>36</v>
      </c>
      <c r="C891" s="38" t="s">
        <v>37</v>
      </c>
      <c r="D891" s="51"/>
      <c r="E891" s="44" t="s">
        <v>3015</v>
      </c>
      <c r="F891" s="45" t="s">
        <v>3016</v>
      </c>
      <c r="G891" s="45" t="s">
        <v>3017</v>
      </c>
      <c r="H891" s="49"/>
      <c r="K891" s="29" t="e">
        <f t="shared" si="220"/>
        <v>#REF!</v>
      </c>
      <c r="L891" s="30">
        <v>1</v>
      </c>
      <c r="M891" s="19" t="e">
        <f t="shared" ref="M891:M897" si="260">IF(K891="1_ordning",M890+1,M890)</f>
        <v>#REF!</v>
      </c>
      <c r="N891" s="29">
        <v>23</v>
      </c>
      <c r="O891" s="19" t="e">
        <f t="shared" si="225"/>
        <v>#REF!</v>
      </c>
      <c r="P891" s="30">
        <v>68</v>
      </c>
      <c r="Q891" s="19" t="str">
        <f t="shared" ref="Q891:Q897" si="261">IF(LEN(E891)-LEN(SUBSTITUTE(E891," ",""))=1,LEFT(E891,FIND(" ",E891)-1),Q890)</f>
        <v>Coccothraustes</v>
      </c>
      <c r="R891" s="19" t="e">
        <f t="shared" ref="R891:R897" si="262">IF(Q891&lt;&gt;Q890,R890+1,R890)</f>
        <v>#REF!</v>
      </c>
      <c r="S891" s="30">
        <v>227</v>
      </c>
      <c r="T891" s="19" t="str">
        <f t="shared" si="221"/>
        <v>Coccothraustes coccothraustes coccothraustes</v>
      </c>
      <c r="U891" s="29" t="s">
        <v>3018</v>
      </c>
      <c r="V891" s="19" t="e">
        <f t="array" aca="1" ref="V891" ca="1">_xludf.XLOOKUP(U891,#REF!,#REF!)</f>
        <v>#NAME?</v>
      </c>
      <c r="W891" s="29">
        <v>30191</v>
      </c>
      <c r="X891" s="3" t="str">
        <f t="shared" si="226"/>
        <v/>
      </c>
      <c r="Y891" s="2" t="e">
        <f t="shared" si="222"/>
        <v>#REF!</v>
      </c>
      <c r="Z891" s="2" t="e">
        <f t="shared" si="223"/>
        <v>#REF!</v>
      </c>
      <c r="AA891" s="2" t="e">
        <f t="shared" si="224"/>
        <v>#REF!</v>
      </c>
      <c r="AB891" s="20" t="str">
        <f t="shared" si="193"/>
        <v xml:space="preserve">   Western Hawfinch</v>
      </c>
      <c r="AC891" s="2" t="e">
        <f t="array" ref="AC891">IF(K891="3_art",IF(AB891=_xludf.XLOOKUP(W891,#REF!,#REF!),"",_xludf.XLOOKUP(W891,#REF!,#REF!)),IF(K891="2_familj",IF(AB891=_xludf.XLOOKUP(W891,#REF!,#REF!),"",_xludf.XLOOKUP(W891,#REF!,#REF!)),""))</f>
        <v>#REF!</v>
      </c>
    </row>
    <row r="892" spans="1:29" ht="13.5" customHeight="1">
      <c r="A892" s="37"/>
      <c r="B892" s="37"/>
      <c r="C892" s="37"/>
      <c r="D892" s="48"/>
      <c r="E892" s="40" t="s">
        <v>3019</v>
      </c>
      <c r="F892" s="41" t="s">
        <v>3020</v>
      </c>
      <c r="G892" s="41" t="s">
        <v>3021</v>
      </c>
      <c r="H892" s="49"/>
      <c r="K892" s="29" t="e">
        <f t="shared" si="220"/>
        <v>#REF!</v>
      </c>
      <c r="L892" s="30">
        <v>1</v>
      </c>
      <c r="M892" s="19" t="e">
        <f t="shared" si="260"/>
        <v>#REF!</v>
      </c>
      <c r="N892" s="29">
        <v>23</v>
      </c>
      <c r="O892" s="19" t="e">
        <f t="shared" si="225"/>
        <v>#REF!</v>
      </c>
      <c r="P892" s="30">
        <v>68</v>
      </c>
      <c r="Q892" s="19" t="str">
        <f t="shared" si="261"/>
        <v>Carpodacus</v>
      </c>
      <c r="R892" s="19" t="e">
        <f t="shared" si="262"/>
        <v>#REF!</v>
      </c>
      <c r="S892" s="30">
        <v>228</v>
      </c>
      <c r="T892" s="19" t="str">
        <f t="shared" si="221"/>
        <v>Carpodacus erythrinus</v>
      </c>
      <c r="U892" s="29" t="s">
        <v>3019</v>
      </c>
      <c r="V892" s="19" t="e">
        <f t="array" aca="1" ref="V892" ca="1">_xludf.XLOOKUP(U892,#REF!,#REF!)</f>
        <v>#NAME?</v>
      </c>
      <c r="W892" s="29">
        <v>30206</v>
      </c>
      <c r="X892" s="3" t="str">
        <f t="shared" si="226"/>
        <v/>
      </c>
      <c r="Y892" s="2" t="e">
        <f t="shared" si="222"/>
        <v>#REF!</v>
      </c>
      <c r="Z892" s="2" t="e">
        <f t="shared" si="223"/>
        <v>#REF!</v>
      </c>
      <c r="AA892" s="2" t="e">
        <f t="shared" si="224"/>
        <v>#REF!</v>
      </c>
      <c r="AB892" s="20" t="str">
        <f t="shared" si="193"/>
        <v>Common Rosefinch</v>
      </c>
      <c r="AC892" s="2" t="e">
        <f t="array" ref="AC892">IF(K892="3_art",IF(AB892=_xludf.XLOOKUP(W892,#REF!,#REF!),"",_xludf.XLOOKUP(W892,#REF!,#REF!)),IF(K892="2_familj",IF(AB892=_xludf.XLOOKUP(W892,#REF!,#REF!),"",_xludf.XLOOKUP(W892,#REF!,#REF!)),""))</f>
        <v>#REF!</v>
      </c>
    </row>
    <row r="893" spans="1:29" ht="13.5" customHeight="1">
      <c r="A893" s="37"/>
      <c r="B893" s="38" t="s">
        <v>36</v>
      </c>
      <c r="C893" s="38" t="s">
        <v>37</v>
      </c>
      <c r="D893" s="51"/>
      <c r="E893" s="44" t="s">
        <v>3022</v>
      </c>
      <c r="F893" s="45" t="s">
        <v>3023</v>
      </c>
      <c r="G893" s="92" t="s">
        <v>3024</v>
      </c>
      <c r="H893" s="49"/>
      <c r="K893" s="29" t="e">
        <f t="shared" si="220"/>
        <v>#REF!</v>
      </c>
      <c r="L893" s="30">
        <v>1</v>
      </c>
      <c r="M893" s="19" t="e">
        <f t="shared" si="260"/>
        <v>#REF!</v>
      </c>
      <c r="N893" s="29">
        <v>23</v>
      </c>
      <c r="O893" s="19" t="e">
        <f t="shared" si="225"/>
        <v>#REF!</v>
      </c>
      <c r="P893" s="30">
        <v>68</v>
      </c>
      <c r="Q893" s="19" t="str">
        <f t="shared" si="261"/>
        <v>Carpodacus</v>
      </c>
      <c r="R893" s="19" t="e">
        <f t="shared" si="262"/>
        <v>#REF!</v>
      </c>
      <c r="S893" s="30">
        <v>228</v>
      </c>
      <c r="T893" s="19" t="str">
        <f t="shared" si="221"/>
        <v>Carpodacus erythrinus erythrinus</v>
      </c>
      <c r="U893" s="29" t="s">
        <v>3025</v>
      </c>
      <c r="V893" s="19" t="e">
        <f t="array" aca="1" ref="V893" ca="1">_xludf.XLOOKUP(U893,#REF!,#REF!)</f>
        <v>#NAME?</v>
      </c>
      <c r="W893" s="29">
        <v>30207</v>
      </c>
      <c r="X893" s="3" t="str">
        <f t="shared" si="226"/>
        <v/>
      </c>
      <c r="Y893" s="2" t="e">
        <f t="shared" si="222"/>
        <v>#REF!</v>
      </c>
      <c r="Z893" s="2" t="e">
        <f t="shared" si="223"/>
        <v>#REF!</v>
      </c>
      <c r="AA893" s="2" t="e">
        <f t="shared" si="224"/>
        <v>#REF!</v>
      </c>
      <c r="AB893" s="20" t="str">
        <f t="shared" si="193"/>
        <v xml:space="preserve">   Western Common Rosefinch</v>
      </c>
      <c r="AC893" s="2" t="e">
        <f t="array" ref="AC893">IF(K893="3_art",IF(AB893=_xludf.XLOOKUP(W893,#REF!,#REF!),"",_xludf.XLOOKUP(W893,#REF!,#REF!)),IF(K893="2_familj",IF(AB893=_xludf.XLOOKUP(W893,#REF!,#REF!),"",_xludf.XLOOKUP(W893,#REF!,#REF!)),""))</f>
        <v>#REF!</v>
      </c>
    </row>
    <row r="894" spans="1:29" ht="13.5" customHeight="1">
      <c r="A894" s="37"/>
      <c r="B894" s="37"/>
      <c r="C894" s="37"/>
      <c r="D894" s="48"/>
      <c r="E894" s="40" t="s">
        <v>3026</v>
      </c>
      <c r="F894" s="41" t="s">
        <v>3027</v>
      </c>
      <c r="G894" s="41" t="s">
        <v>3028</v>
      </c>
      <c r="H894" s="49"/>
      <c r="K894" s="29" t="e">
        <f t="shared" si="220"/>
        <v>#REF!</v>
      </c>
      <c r="L894" s="30">
        <v>1</v>
      </c>
      <c r="M894" s="19" t="e">
        <f t="shared" si="260"/>
        <v>#REF!</v>
      </c>
      <c r="N894" s="29">
        <v>23</v>
      </c>
      <c r="O894" s="19" t="e">
        <f t="shared" si="225"/>
        <v>#REF!</v>
      </c>
      <c r="P894" s="30">
        <v>68</v>
      </c>
      <c r="Q894" s="19" t="str">
        <f t="shared" si="261"/>
        <v>Pinicola</v>
      </c>
      <c r="R894" s="19" t="e">
        <f t="shared" si="262"/>
        <v>#REF!</v>
      </c>
      <c r="S894" s="30">
        <v>229</v>
      </c>
      <c r="T894" s="19" t="str">
        <f t="shared" si="221"/>
        <v>Pinicola enucleator</v>
      </c>
      <c r="U894" s="29" t="s">
        <v>3026</v>
      </c>
      <c r="V894" s="19" t="e">
        <f t="array" aca="1" ref="V894" ca="1">_xludf.XLOOKUP(U894,#REF!,#REF!)</f>
        <v>#NAME?</v>
      </c>
      <c r="W894" s="29">
        <v>30333</v>
      </c>
      <c r="X894" s="3" t="str">
        <f t="shared" si="226"/>
        <v/>
      </c>
      <c r="Y894" s="2" t="e">
        <f t="shared" si="222"/>
        <v>#REF!</v>
      </c>
      <c r="Z894" s="2" t="e">
        <f t="shared" si="223"/>
        <v>#REF!</v>
      </c>
      <c r="AA894" s="2" t="e">
        <f t="shared" si="224"/>
        <v>#REF!</v>
      </c>
      <c r="AB894" s="20" t="str">
        <f t="shared" si="193"/>
        <v>Pine Grosbeak</v>
      </c>
      <c r="AC894" s="2" t="e">
        <f t="array" ref="AC894">IF(K894="3_art",IF(AB894=_xludf.XLOOKUP(W894,#REF!,#REF!),"",_xludf.XLOOKUP(W894,#REF!,#REF!)),IF(K894="2_familj",IF(AB894=_xludf.XLOOKUP(W894,#REF!,#REF!),"",_xludf.XLOOKUP(W894,#REF!,#REF!)),""))</f>
        <v>#REF!</v>
      </c>
    </row>
    <row r="895" spans="1:29" ht="13.5" customHeight="1">
      <c r="A895" s="37"/>
      <c r="B895" s="38" t="s">
        <v>36</v>
      </c>
      <c r="C895" s="38" t="s">
        <v>37</v>
      </c>
      <c r="D895" s="51"/>
      <c r="E895" s="44" t="s">
        <v>3029</v>
      </c>
      <c r="F895" s="45" t="s">
        <v>3030</v>
      </c>
      <c r="G895" s="92" t="s">
        <v>3031</v>
      </c>
      <c r="H895" s="60"/>
      <c r="K895" s="29" t="e">
        <f t="shared" si="220"/>
        <v>#REF!</v>
      </c>
      <c r="L895" s="30">
        <v>1</v>
      </c>
      <c r="M895" s="19" t="e">
        <f t="shared" si="260"/>
        <v>#REF!</v>
      </c>
      <c r="N895" s="29">
        <v>23</v>
      </c>
      <c r="O895" s="19" t="e">
        <f t="shared" si="225"/>
        <v>#REF!</v>
      </c>
      <c r="P895" s="30">
        <v>68</v>
      </c>
      <c r="Q895" s="19" t="str">
        <f t="shared" si="261"/>
        <v>Pinicola</v>
      </c>
      <c r="R895" s="19" t="e">
        <f t="shared" si="262"/>
        <v>#REF!</v>
      </c>
      <c r="S895" s="30">
        <v>229</v>
      </c>
      <c r="T895" s="19" t="str">
        <f t="shared" si="221"/>
        <v>Pinicola enucleator enucleator</v>
      </c>
      <c r="U895" s="29" t="s">
        <v>3032</v>
      </c>
      <c r="V895" s="19" t="e">
        <f t="array" aca="1" ref="V895" ca="1">_xludf.XLOOKUP(U895,#REF!,#REF!)</f>
        <v>#NAME?</v>
      </c>
      <c r="W895" s="29">
        <v>30334</v>
      </c>
      <c r="X895" s="3" t="str">
        <f t="shared" si="226"/>
        <v/>
      </c>
      <c r="Y895" s="2" t="e">
        <f t="shared" si="222"/>
        <v>#REF!</v>
      </c>
      <c r="Z895" s="2" t="e">
        <f t="shared" si="223"/>
        <v>#REF!</v>
      </c>
      <c r="AA895" s="2" t="e">
        <f t="shared" si="224"/>
        <v>#REF!</v>
      </c>
      <c r="AB895" s="20" t="str">
        <f t="shared" si="193"/>
        <v xml:space="preserve">   European Pine Grosbeak</v>
      </c>
      <c r="AC895" s="2" t="e">
        <f t="array" ref="AC895">IF(K895="3_art",IF(AB895=_xludf.XLOOKUP(W895,#REF!,#REF!),"",_xludf.XLOOKUP(W895,#REF!,#REF!)),IF(K895="2_familj",IF(AB895=_xludf.XLOOKUP(W895,#REF!,#REF!),"",_xludf.XLOOKUP(W895,#REF!,#REF!)),""))</f>
        <v>#REF!</v>
      </c>
    </row>
    <row r="896" spans="1:29" ht="13.5" customHeight="1">
      <c r="A896" s="37"/>
      <c r="B896" s="37"/>
      <c r="C896" s="37"/>
      <c r="D896" s="48"/>
      <c r="E896" s="40" t="s">
        <v>3033</v>
      </c>
      <c r="F896" s="41" t="s">
        <v>3034</v>
      </c>
      <c r="G896" s="41" t="s">
        <v>3035</v>
      </c>
      <c r="H896" s="49"/>
      <c r="K896" s="29" t="e">
        <f t="shared" si="220"/>
        <v>#REF!</v>
      </c>
      <c r="L896" s="30">
        <v>1</v>
      </c>
      <c r="M896" s="19" t="e">
        <f t="shared" si="260"/>
        <v>#REF!</v>
      </c>
      <c r="N896" s="29">
        <v>23</v>
      </c>
      <c r="O896" s="19" t="e">
        <f t="shared" si="225"/>
        <v>#REF!</v>
      </c>
      <c r="P896" s="30">
        <v>68</v>
      </c>
      <c r="Q896" s="19" t="str">
        <f t="shared" si="261"/>
        <v>Pyrrhula</v>
      </c>
      <c r="R896" s="19" t="e">
        <f t="shared" si="262"/>
        <v>#REF!</v>
      </c>
      <c r="S896" s="30">
        <v>230</v>
      </c>
      <c r="T896" s="19" t="str">
        <f t="shared" si="221"/>
        <v>Pyrrhula pyrrhula</v>
      </c>
      <c r="U896" s="29" t="s">
        <v>3033</v>
      </c>
      <c r="V896" s="19" t="e">
        <f t="array" aca="1" ref="V896" ca="1">_xludf.XLOOKUP(U896,#REF!,#REF!)</f>
        <v>#NAME?</v>
      </c>
      <c r="W896" s="29">
        <v>30353</v>
      </c>
      <c r="X896" s="3" t="str">
        <f t="shared" si="226"/>
        <v/>
      </c>
      <c r="Y896" s="2" t="e">
        <f t="shared" si="222"/>
        <v>#REF!</v>
      </c>
      <c r="Z896" s="2" t="e">
        <f t="shared" si="223"/>
        <v>#REF!</v>
      </c>
      <c r="AA896" s="2" t="e">
        <f t="shared" si="224"/>
        <v>#REF!</v>
      </c>
      <c r="AB896" s="20" t="str">
        <f t="shared" si="193"/>
        <v>Eurasian Bullfinch</v>
      </c>
      <c r="AC896" s="2" t="e">
        <f t="array" ref="AC896">IF(K896="3_art",IF(AB896=_xludf.XLOOKUP(W896,#REF!,#REF!),"",_xludf.XLOOKUP(W896,#REF!,#REF!)),IF(K896="2_familj",IF(AB896=_xludf.XLOOKUP(W896,#REF!,#REF!),"",_xludf.XLOOKUP(W896,#REF!,#REF!)),""))</f>
        <v>#REF!</v>
      </c>
    </row>
    <row r="897" spans="1:29" ht="13.5" customHeight="1">
      <c r="A897" s="37"/>
      <c r="B897" s="38" t="s">
        <v>36</v>
      </c>
      <c r="C897" s="38" t="s">
        <v>37</v>
      </c>
      <c r="D897" s="51"/>
      <c r="E897" s="44" t="s">
        <v>3036</v>
      </c>
      <c r="F897" s="45" t="s">
        <v>3037</v>
      </c>
      <c r="G897" s="92" t="s">
        <v>3038</v>
      </c>
      <c r="H897" s="60"/>
      <c r="K897" s="29" t="e">
        <f t="shared" si="220"/>
        <v>#REF!</v>
      </c>
      <c r="L897" s="30">
        <v>1</v>
      </c>
      <c r="M897" s="19" t="e">
        <f t="shared" si="260"/>
        <v>#REF!</v>
      </c>
      <c r="N897" s="29">
        <v>23</v>
      </c>
      <c r="O897" s="19" t="e">
        <f t="shared" si="225"/>
        <v>#REF!</v>
      </c>
      <c r="P897" s="30">
        <v>68</v>
      </c>
      <c r="Q897" s="19" t="str">
        <f t="shared" si="261"/>
        <v>Pyrrhula</v>
      </c>
      <c r="R897" s="19" t="e">
        <f t="shared" si="262"/>
        <v>#REF!</v>
      </c>
      <c r="S897" s="30">
        <v>230</v>
      </c>
      <c r="T897" s="19" t="str">
        <f t="shared" si="221"/>
        <v>Pyrrhula pyrrhula pyrrhula</v>
      </c>
      <c r="U897" s="29" t="s">
        <v>3039</v>
      </c>
      <c r="V897" s="19" t="e">
        <f t="array" aca="1" ref="V897" ca="1">_xludf.XLOOKUP(U897,#REF!,#REF!)</f>
        <v>#NAME?</v>
      </c>
      <c r="W897" s="29">
        <v>30355</v>
      </c>
      <c r="X897" s="3" t="str">
        <f t="shared" si="226"/>
        <v/>
      </c>
      <c r="Y897" s="2" t="e">
        <f t="shared" si="222"/>
        <v>#REF!</v>
      </c>
      <c r="Z897" s="2" t="e">
        <f t="shared" si="223"/>
        <v>#REF!</v>
      </c>
      <c r="AA897" s="2" t="e">
        <f t="shared" si="224"/>
        <v>#REF!</v>
      </c>
      <c r="AB897" s="20" t="str">
        <f t="shared" si="193"/>
        <v xml:space="preserve">   Northern Bullfinch</v>
      </c>
      <c r="AC897" s="2" t="e">
        <f t="array" ref="AC897">IF(K897="3_art",IF(AB897=_xludf.XLOOKUP(W897,#REF!,#REF!),"",_xludf.XLOOKUP(W897,#REF!,#REF!)),IF(K897="2_familj",IF(AB897=_xludf.XLOOKUP(W897,#REF!,#REF!),"",_xludf.XLOOKUP(W897,#REF!,#REF!)),""))</f>
        <v>#REF!</v>
      </c>
    </row>
    <row r="898" spans="1:29" ht="13.5" customHeight="1">
      <c r="A898" s="38" t="s">
        <v>84</v>
      </c>
      <c r="B898" s="38" t="s">
        <v>36</v>
      </c>
      <c r="C898" s="38" t="s">
        <v>31</v>
      </c>
      <c r="D898" s="66" t="s">
        <v>377</v>
      </c>
      <c r="E898" s="68" t="s">
        <v>3040</v>
      </c>
      <c r="F898" s="41" t="s">
        <v>3041</v>
      </c>
      <c r="G898" s="41" t="s">
        <v>3042</v>
      </c>
      <c r="H898" s="136"/>
      <c r="K898" s="29" t="e">
        <f t="shared" si="220"/>
        <v>#REF!</v>
      </c>
      <c r="L898" s="30">
        <v>1</v>
      </c>
      <c r="M898" s="19" t="e">
        <f>IF(K898="1_ordning",M899+1,M899)</f>
        <v>#REF!</v>
      </c>
      <c r="N898" s="29">
        <v>23</v>
      </c>
      <c r="O898" s="19" t="e">
        <f t="shared" si="225"/>
        <v>#REF!</v>
      </c>
      <c r="P898" s="30">
        <v>68</v>
      </c>
      <c r="Q898" s="19" t="str">
        <f>IF(LEN(E898)-LEN(SUBSTITUTE(E898," ",""))=1,LEFT(E898,FIND(" ",E898)-1),Q899)</f>
        <v>Bucanetes</v>
      </c>
      <c r="R898" s="19" t="e">
        <f>IF(Q898&lt;&gt;Q899,R899+1,R899)</f>
        <v>#REF!</v>
      </c>
      <c r="S898" s="30">
        <v>231</v>
      </c>
      <c r="T898" s="19" t="str">
        <f t="shared" si="221"/>
        <v>Bucanetes mongolicus</v>
      </c>
      <c r="U898" s="29" t="s">
        <v>3040</v>
      </c>
      <c r="V898" s="19" t="e">
        <f t="array" aca="1" ref="V898" ca="1">_xludf.XLOOKUP(U898,#REF!,#REF!)</f>
        <v>#NAME?</v>
      </c>
      <c r="W898" s="29">
        <v>30373</v>
      </c>
      <c r="X898" s="3" t="str">
        <f t="shared" si="226"/>
        <v/>
      </c>
      <c r="Y898" s="2" t="e">
        <f t="shared" si="222"/>
        <v>#REF!</v>
      </c>
      <c r="Z898" s="2" t="e">
        <f t="shared" si="223"/>
        <v>#REF!</v>
      </c>
      <c r="AA898" s="2" t="e">
        <f t="shared" si="224"/>
        <v>#REF!</v>
      </c>
      <c r="AB898" s="20" t="str">
        <f t="shared" si="193"/>
        <v>Mongolian Finch</v>
      </c>
      <c r="AC898" s="2" t="e">
        <f t="array" ref="AC898">IF(K898="3_art",IF(AB898=_xludf.XLOOKUP(W898,#REF!,#REF!),"",_xludf.XLOOKUP(W898,#REF!,#REF!)),IF(K898="2_familj",IF(AB898=_xludf.XLOOKUP(W898,#REF!,#REF!),"",_xludf.XLOOKUP(W898,#REF!,#REF!)),""))</f>
        <v>#REF!</v>
      </c>
    </row>
    <row r="899" spans="1:29" ht="13.5" customHeight="1">
      <c r="A899" s="38" t="s">
        <v>84</v>
      </c>
      <c r="B899" s="38" t="s">
        <v>36</v>
      </c>
      <c r="C899" s="38" t="s">
        <v>31</v>
      </c>
      <c r="D899" s="66" t="s">
        <v>548</v>
      </c>
      <c r="E899" s="68" t="s">
        <v>3043</v>
      </c>
      <c r="F899" s="41" t="s">
        <v>3044</v>
      </c>
      <c r="G899" s="41" t="s">
        <v>3045</v>
      </c>
      <c r="H899" s="41" t="s">
        <v>343</v>
      </c>
      <c r="K899" s="29" t="e">
        <f t="shared" si="220"/>
        <v>#REF!</v>
      </c>
      <c r="L899" s="30">
        <v>1</v>
      </c>
      <c r="M899" s="19" t="e">
        <f t="shared" ref="M899:M900" si="263">IF(K899="1_ordning",M897+1,M897)</f>
        <v>#REF!</v>
      </c>
      <c r="N899" s="29">
        <v>23</v>
      </c>
      <c r="O899" s="19" t="e">
        <f t="shared" si="225"/>
        <v>#REF!</v>
      </c>
      <c r="P899" s="30">
        <v>68</v>
      </c>
      <c r="Q899" s="19" t="str">
        <f t="shared" ref="Q899:Q900" si="264">IF(LEN(E899)-LEN(SUBSTITUTE(E899," ",""))=1,LEFT(E899,FIND(" ",E899)-1),Q897)</f>
        <v>Bucanetes</v>
      </c>
      <c r="R899" s="19" t="e">
        <f t="shared" ref="R899:R900" si="265">IF(Q899&lt;&gt;Q897,R897+1,R897)</f>
        <v>#REF!</v>
      </c>
      <c r="S899" s="30">
        <v>231</v>
      </c>
      <c r="T899" s="19" t="str">
        <f t="shared" si="221"/>
        <v>Bucanetes githagineus</v>
      </c>
      <c r="U899" s="29" t="s">
        <v>3043</v>
      </c>
      <c r="V899" s="19" t="e">
        <f t="array" aca="1" ref="V899" ca="1">_xludf.XLOOKUP(U899,#REF!,#REF!)</f>
        <v>#NAME?</v>
      </c>
      <c r="W899" s="29">
        <v>30374</v>
      </c>
      <c r="X899" s="3" t="str">
        <f t="shared" si="226"/>
        <v/>
      </c>
      <c r="Y899" s="2" t="e">
        <f t="shared" si="222"/>
        <v>#REF!</v>
      </c>
      <c r="Z899" s="2" t="e">
        <f t="shared" si="223"/>
        <v>#REF!</v>
      </c>
      <c r="AA899" s="2" t="e">
        <f t="shared" si="224"/>
        <v>#REF!</v>
      </c>
      <c r="AB899" s="20" t="str">
        <f t="shared" si="193"/>
        <v>Trumpeter Finch</v>
      </c>
      <c r="AC899" s="2" t="e">
        <f t="array" ref="AC899">IF(K899="3_art",IF(AB899=_xludf.XLOOKUP(W899,#REF!,#REF!),"",_xludf.XLOOKUP(W899,#REF!,#REF!)),IF(K899="2_familj",IF(AB899=_xludf.XLOOKUP(W899,#REF!,#REF!),"",_xludf.XLOOKUP(W899,#REF!,#REF!)),""))</f>
        <v>#REF!</v>
      </c>
    </row>
    <row r="900" spans="1:29" ht="13.5" customHeight="1">
      <c r="A900" s="37"/>
      <c r="B900" s="37"/>
      <c r="C900" s="37"/>
      <c r="D900" s="48"/>
      <c r="E900" s="40" t="s">
        <v>3046</v>
      </c>
      <c r="F900" s="41" t="s">
        <v>3047</v>
      </c>
      <c r="G900" s="41" t="s">
        <v>3048</v>
      </c>
      <c r="H900" s="49"/>
      <c r="K900" s="29" t="e">
        <f t="shared" si="220"/>
        <v>#REF!</v>
      </c>
      <c r="L900" s="30">
        <v>1</v>
      </c>
      <c r="M900" s="19" t="e">
        <f t="shared" si="263"/>
        <v>#REF!</v>
      </c>
      <c r="N900" s="29">
        <v>23</v>
      </c>
      <c r="O900" s="19" t="e">
        <f t="shared" si="225"/>
        <v>#REF!</v>
      </c>
      <c r="P900" s="30">
        <v>68</v>
      </c>
      <c r="Q900" s="19" t="str">
        <f t="shared" si="264"/>
        <v>Chloris</v>
      </c>
      <c r="R900" s="19" t="e">
        <f t="shared" si="265"/>
        <v>#REF!</v>
      </c>
      <c r="S900" s="30">
        <v>232</v>
      </c>
      <c r="T900" s="19" t="str">
        <f t="shared" si="221"/>
        <v>Chloris chloris</v>
      </c>
      <c r="U900" s="29" t="s">
        <v>3046</v>
      </c>
      <c r="V900" s="19" t="e">
        <f t="array" aca="1" ref="V900" ca="1">_xludf.XLOOKUP(U900,#REF!,#REF!)</f>
        <v>#NAME?</v>
      </c>
      <c r="W900" s="29">
        <v>30441</v>
      </c>
      <c r="X900" s="3" t="str">
        <f t="shared" si="226"/>
        <v/>
      </c>
      <c r="Y900" s="2" t="e">
        <f t="shared" si="222"/>
        <v>#REF!</v>
      </c>
      <c r="Z900" s="2" t="e">
        <f t="shared" si="223"/>
        <v>#REF!</v>
      </c>
      <c r="AA900" s="2" t="e">
        <f t="shared" si="224"/>
        <v>#REF!</v>
      </c>
      <c r="AB900" s="20" t="str">
        <f t="shared" si="193"/>
        <v>European Greenfinch</v>
      </c>
      <c r="AC900" s="2" t="e">
        <f t="array" ref="AC900">IF(K900="3_art",IF(AB900=_xludf.XLOOKUP(W900,#REF!,#REF!),"",_xludf.XLOOKUP(W900,#REF!,#REF!)),IF(K900="2_familj",IF(AB900=_xludf.XLOOKUP(W900,#REF!,#REF!),"",_xludf.XLOOKUP(W900,#REF!,#REF!)),""))</f>
        <v>#REF!</v>
      </c>
    </row>
    <row r="901" spans="1:29" ht="13.5" customHeight="1">
      <c r="A901" s="37"/>
      <c r="B901" s="38" t="s">
        <v>36</v>
      </c>
      <c r="C901" s="38" t="s">
        <v>37</v>
      </c>
      <c r="D901" s="51"/>
      <c r="E901" s="44" t="s">
        <v>3049</v>
      </c>
      <c r="F901" s="45" t="s">
        <v>3050</v>
      </c>
      <c r="G901" s="92" t="s">
        <v>3051</v>
      </c>
      <c r="H901" s="60"/>
      <c r="K901" s="29" t="e">
        <f t="shared" si="220"/>
        <v>#REF!</v>
      </c>
      <c r="L901" s="30">
        <v>1</v>
      </c>
      <c r="M901" s="19" t="e">
        <f t="shared" ref="M901:M910" si="266">IF(K901="1_ordning",M900+1,M900)</f>
        <v>#REF!</v>
      </c>
      <c r="N901" s="29">
        <v>23</v>
      </c>
      <c r="O901" s="19" t="e">
        <f t="shared" si="225"/>
        <v>#REF!</v>
      </c>
      <c r="P901" s="30">
        <v>68</v>
      </c>
      <c r="Q901" s="19" t="str">
        <f t="shared" ref="Q901:Q910" si="267">IF(LEN(E901)-LEN(SUBSTITUTE(E901," ",""))=1,LEFT(E901,FIND(" ",E901)-1),Q900)</f>
        <v>Chloris</v>
      </c>
      <c r="R901" s="19" t="e">
        <f t="shared" ref="R901:R910" si="268">IF(Q901&lt;&gt;Q900,R900+1,R900)</f>
        <v>#REF!</v>
      </c>
      <c r="S901" s="30">
        <v>232</v>
      </c>
      <c r="T901" s="19" t="str">
        <f t="shared" si="221"/>
        <v>Chloris chloris chloris</v>
      </c>
      <c r="U901" s="29" t="s">
        <v>3052</v>
      </c>
      <c r="V901" s="19" t="e">
        <f t="array" aca="1" ref="V901" ca="1">_xludf.XLOOKUP(U901,#REF!,#REF!)</f>
        <v>#NAME?</v>
      </c>
      <c r="W901" s="29">
        <v>30443</v>
      </c>
      <c r="X901" s="3" t="str">
        <f t="shared" si="226"/>
        <v/>
      </c>
      <c r="Y901" s="2" t="e">
        <f t="shared" si="222"/>
        <v>#REF!</v>
      </c>
      <c r="Z901" s="2" t="e">
        <f t="shared" si="223"/>
        <v>#REF!</v>
      </c>
      <c r="AA901" s="2" t="e">
        <f t="shared" si="224"/>
        <v>#REF!</v>
      </c>
      <c r="AB901" s="20" t="str">
        <f t="shared" si="193"/>
        <v xml:space="preserve">   North European Greenfinch</v>
      </c>
      <c r="AC901" s="2" t="e">
        <f t="array" ref="AC901">IF(K901="3_art",IF(AB901=_xludf.XLOOKUP(W901,#REF!,#REF!),"",_xludf.XLOOKUP(W901,#REF!,#REF!)),IF(K901="2_familj",IF(AB901=_xludf.XLOOKUP(W901,#REF!,#REF!),"",_xludf.XLOOKUP(W901,#REF!,#REF!)),""))</f>
        <v>#REF!</v>
      </c>
    </row>
    <row r="902" spans="1:29" ht="13.5" customHeight="1">
      <c r="A902" s="37"/>
      <c r="B902" s="37"/>
      <c r="C902" s="37"/>
      <c r="D902" s="48"/>
      <c r="E902" s="68" t="s">
        <v>3053</v>
      </c>
      <c r="F902" s="41" t="s">
        <v>3054</v>
      </c>
      <c r="G902" s="41" t="s">
        <v>3055</v>
      </c>
      <c r="H902" s="49"/>
      <c r="K902" s="29" t="e">
        <f t="shared" si="220"/>
        <v>#REF!</v>
      </c>
      <c r="L902" s="30">
        <v>1</v>
      </c>
      <c r="M902" s="19" t="e">
        <f t="shared" si="266"/>
        <v>#REF!</v>
      </c>
      <c r="N902" s="29">
        <v>23</v>
      </c>
      <c r="O902" s="19" t="e">
        <f t="shared" si="225"/>
        <v>#REF!</v>
      </c>
      <c r="P902" s="30">
        <v>68</v>
      </c>
      <c r="Q902" s="19" t="str">
        <f t="shared" si="267"/>
        <v>Linaria</v>
      </c>
      <c r="R902" s="19" t="e">
        <f t="shared" si="268"/>
        <v>#REF!</v>
      </c>
      <c r="S902" s="30">
        <v>233</v>
      </c>
      <c r="T902" s="19" t="str">
        <f t="shared" si="221"/>
        <v>Linaria flavirostris</v>
      </c>
      <c r="U902" s="29" t="s">
        <v>3053</v>
      </c>
      <c r="V902" s="19" t="e">
        <f t="array" aca="1" ref="V902" ca="1">_xludf.XLOOKUP(U902,#REF!,#REF!)</f>
        <v>#NAME?</v>
      </c>
      <c r="W902" s="29">
        <v>30570</v>
      </c>
      <c r="X902" s="3" t="str">
        <f t="shared" si="226"/>
        <v/>
      </c>
      <c r="Y902" s="2" t="e">
        <f t="shared" si="222"/>
        <v>#REF!</v>
      </c>
      <c r="Z902" s="2" t="e">
        <f t="shared" si="223"/>
        <v>#REF!</v>
      </c>
      <c r="AA902" s="2" t="e">
        <f t="shared" si="224"/>
        <v>#REF!</v>
      </c>
      <c r="AB902" s="20" t="str">
        <f t="shared" si="193"/>
        <v>Twite</v>
      </c>
      <c r="AC902" s="2" t="e">
        <f t="array" ref="AC902">IF(K902="3_art",IF(AB902=_xludf.XLOOKUP(W902,#REF!,#REF!),"",_xludf.XLOOKUP(W902,#REF!,#REF!)),IF(K902="2_familj",IF(AB902=_xludf.XLOOKUP(W902,#REF!,#REF!),"",_xludf.XLOOKUP(W902,#REF!,#REF!)),""))</f>
        <v>#REF!</v>
      </c>
    </row>
    <row r="903" spans="1:29" ht="13.5" customHeight="1">
      <c r="A903" s="37"/>
      <c r="B903" s="38" t="s">
        <v>36</v>
      </c>
      <c r="C903" s="38" t="s">
        <v>37</v>
      </c>
      <c r="D903" s="51"/>
      <c r="E903" s="65" t="s">
        <v>3056</v>
      </c>
      <c r="F903" s="45" t="s">
        <v>3057</v>
      </c>
      <c r="G903" s="92" t="s">
        <v>3058</v>
      </c>
      <c r="H903" s="49"/>
      <c r="K903" s="29" t="e">
        <f t="shared" si="220"/>
        <v>#REF!</v>
      </c>
      <c r="L903" s="30">
        <v>1</v>
      </c>
      <c r="M903" s="19" t="e">
        <f t="shared" si="266"/>
        <v>#REF!</v>
      </c>
      <c r="N903" s="29">
        <v>23</v>
      </c>
      <c r="O903" s="19" t="e">
        <f t="shared" si="225"/>
        <v>#REF!</v>
      </c>
      <c r="P903" s="30">
        <v>68</v>
      </c>
      <c r="Q903" s="19" t="str">
        <f t="shared" si="267"/>
        <v>Linaria</v>
      </c>
      <c r="R903" s="19" t="e">
        <f t="shared" si="268"/>
        <v>#REF!</v>
      </c>
      <c r="S903" s="30">
        <v>233</v>
      </c>
      <c r="T903" s="19" t="str">
        <f t="shared" si="221"/>
        <v>Linaria flavirostris flavirostris</v>
      </c>
      <c r="U903" s="29" t="s">
        <v>3059</v>
      </c>
      <c r="V903" s="19" t="e">
        <f t="array" aca="1" ref="V903" ca="1">_xludf.XLOOKUP(U903,#REF!,#REF!)</f>
        <v>#NAME?</v>
      </c>
      <c r="W903" s="29">
        <v>30572</v>
      </c>
      <c r="X903" s="3" t="str">
        <f t="shared" si="226"/>
        <v/>
      </c>
      <c r="Y903" s="2" t="e">
        <f t="shared" si="222"/>
        <v>#REF!</v>
      </c>
      <c r="Z903" s="2" t="e">
        <f t="shared" si="223"/>
        <v>#REF!</v>
      </c>
      <c r="AA903" s="2" t="e">
        <f t="shared" si="224"/>
        <v>#REF!</v>
      </c>
      <c r="AB903" s="20" t="str">
        <f t="shared" si="193"/>
        <v xml:space="preserve">   Norwegian Twite</v>
      </c>
      <c r="AC903" s="2" t="e">
        <f t="array" ref="AC903">IF(K903="3_art",IF(AB903=_xludf.XLOOKUP(W903,#REF!,#REF!),"",_xludf.XLOOKUP(W903,#REF!,#REF!)),IF(K903="2_familj",IF(AB903=_xludf.XLOOKUP(W903,#REF!,#REF!),"",_xludf.XLOOKUP(W903,#REF!,#REF!)),""))</f>
        <v>#REF!</v>
      </c>
    </row>
    <row r="904" spans="1:29" ht="13.5" customHeight="1">
      <c r="A904" s="37"/>
      <c r="B904" s="37"/>
      <c r="C904" s="37"/>
      <c r="D904" s="48"/>
      <c r="E904" s="68" t="s">
        <v>3060</v>
      </c>
      <c r="F904" s="41" t="s">
        <v>3061</v>
      </c>
      <c r="G904" s="41" t="s">
        <v>3062</v>
      </c>
      <c r="H904" s="49"/>
      <c r="K904" s="29" t="e">
        <f t="shared" si="220"/>
        <v>#REF!</v>
      </c>
      <c r="L904" s="30">
        <v>1</v>
      </c>
      <c r="M904" s="19" t="e">
        <f t="shared" si="266"/>
        <v>#REF!</v>
      </c>
      <c r="N904" s="29">
        <v>23</v>
      </c>
      <c r="O904" s="19" t="e">
        <f t="shared" si="225"/>
        <v>#REF!</v>
      </c>
      <c r="P904" s="30">
        <v>68</v>
      </c>
      <c r="Q904" s="19" t="str">
        <f t="shared" si="267"/>
        <v>Linaria</v>
      </c>
      <c r="R904" s="19" t="e">
        <f t="shared" si="268"/>
        <v>#REF!</v>
      </c>
      <c r="S904" s="30">
        <v>233</v>
      </c>
      <c r="T904" s="19" t="str">
        <f t="shared" si="221"/>
        <v>Linaria cannabina</v>
      </c>
      <c r="U904" s="29" t="s">
        <v>3060</v>
      </c>
      <c r="V904" s="19" t="e">
        <f t="array" aca="1" ref="V904" ca="1">_xludf.XLOOKUP(U904,#REF!,#REF!)</f>
        <v>#NAME?</v>
      </c>
      <c r="W904" s="29">
        <v>30580</v>
      </c>
      <c r="X904" s="3" t="str">
        <f t="shared" si="226"/>
        <v/>
      </c>
      <c r="Y904" s="2" t="e">
        <f t="shared" si="222"/>
        <v>#REF!</v>
      </c>
      <c r="Z904" s="2" t="e">
        <f t="shared" si="223"/>
        <v>#REF!</v>
      </c>
      <c r="AA904" s="2" t="e">
        <f t="shared" si="224"/>
        <v>#REF!</v>
      </c>
      <c r="AB904" s="20" t="str">
        <f t="shared" si="193"/>
        <v>Common Linnet</v>
      </c>
      <c r="AC904" s="2" t="e">
        <f t="array" ref="AC904">IF(K904="3_art",IF(AB904=_xludf.XLOOKUP(W904,#REF!,#REF!),"",_xludf.XLOOKUP(W904,#REF!,#REF!)),IF(K904="2_familj",IF(AB904=_xludf.XLOOKUP(W904,#REF!,#REF!),"",_xludf.XLOOKUP(W904,#REF!,#REF!)),""))</f>
        <v>#REF!</v>
      </c>
    </row>
    <row r="905" spans="1:29" ht="13.5" customHeight="1">
      <c r="A905" s="37"/>
      <c r="B905" s="38" t="s">
        <v>36</v>
      </c>
      <c r="C905" s="38" t="s">
        <v>37</v>
      </c>
      <c r="D905" s="51"/>
      <c r="E905" s="65" t="s">
        <v>3063</v>
      </c>
      <c r="F905" s="45" t="s">
        <v>3064</v>
      </c>
      <c r="G905" s="45" t="s">
        <v>3065</v>
      </c>
      <c r="H905" s="60"/>
      <c r="K905" s="29" t="e">
        <f t="shared" si="220"/>
        <v>#REF!</v>
      </c>
      <c r="L905" s="30">
        <v>1</v>
      </c>
      <c r="M905" s="19" t="e">
        <f t="shared" si="266"/>
        <v>#REF!</v>
      </c>
      <c r="N905" s="29">
        <v>23</v>
      </c>
      <c r="O905" s="19" t="e">
        <f t="shared" si="225"/>
        <v>#REF!</v>
      </c>
      <c r="P905" s="30">
        <v>68</v>
      </c>
      <c r="Q905" s="19" t="str">
        <f t="shared" si="267"/>
        <v>Linaria</v>
      </c>
      <c r="R905" s="19" t="e">
        <f t="shared" si="268"/>
        <v>#REF!</v>
      </c>
      <c r="S905" s="30">
        <v>233</v>
      </c>
      <c r="T905" s="19" t="str">
        <f t="shared" si="221"/>
        <v>Linaria cannabina cannabina</v>
      </c>
      <c r="U905" s="29" t="s">
        <v>3066</v>
      </c>
      <c r="V905" s="19" t="e">
        <f t="array" aca="1" ref="V905" ca="1">_xludf.XLOOKUP(U905,#REF!,#REF!)</f>
        <v>#NAME?</v>
      </c>
      <c r="W905" s="29">
        <v>30582</v>
      </c>
      <c r="X905" s="3" t="str">
        <f t="shared" si="226"/>
        <v/>
      </c>
      <c r="Y905" s="2" t="e">
        <f t="shared" si="222"/>
        <v>#REF!</v>
      </c>
      <c r="Z905" s="2" t="e">
        <f t="shared" si="223"/>
        <v>#REF!</v>
      </c>
      <c r="AA905" s="2" t="e">
        <f t="shared" si="224"/>
        <v>#REF!</v>
      </c>
      <c r="AB905" s="20" t="str">
        <f t="shared" si="193"/>
        <v xml:space="preserve">   Northern Linnet</v>
      </c>
      <c r="AC905" s="2" t="e">
        <f t="array" ref="AC905">IF(K905="3_art",IF(AB905=_xludf.XLOOKUP(W905,#REF!,#REF!),"",_xludf.XLOOKUP(W905,#REF!,#REF!)),IF(K905="2_familj",IF(AB905=_xludf.XLOOKUP(W905,#REF!,#REF!),"",_xludf.XLOOKUP(W905,#REF!,#REF!)),""))</f>
        <v>#REF!</v>
      </c>
    </row>
    <row r="906" spans="1:29" ht="13.5" customHeight="1">
      <c r="A906" s="37"/>
      <c r="B906" s="37"/>
      <c r="C906" s="37"/>
      <c r="D906" s="48"/>
      <c r="E906" s="40" t="s">
        <v>3067</v>
      </c>
      <c r="F906" s="41" t="s">
        <v>3068</v>
      </c>
      <c r="G906" s="41" t="s">
        <v>3069</v>
      </c>
      <c r="H906" s="41"/>
      <c r="K906" s="29" t="e">
        <f t="shared" si="220"/>
        <v>#REF!</v>
      </c>
      <c r="L906" s="30">
        <v>1</v>
      </c>
      <c r="M906" s="19" t="e">
        <f t="shared" si="266"/>
        <v>#REF!</v>
      </c>
      <c r="N906" s="29">
        <v>23</v>
      </c>
      <c r="O906" s="19" t="e">
        <f t="shared" si="225"/>
        <v>#REF!</v>
      </c>
      <c r="P906" s="30">
        <v>68</v>
      </c>
      <c r="Q906" s="19" t="str">
        <f t="shared" si="267"/>
        <v>Acanthis</v>
      </c>
      <c r="R906" s="19" t="e">
        <f t="shared" si="268"/>
        <v>#REF!</v>
      </c>
      <c r="S906" s="30">
        <v>234</v>
      </c>
      <c r="T906" s="19" t="str">
        <f t="shared" si="221"/>
        <v>Acanthis flammea</v>
      </c>
      <c r="U906" s="29" t="s">
        <v>3067</v>
      </c>
      <c r="V906" s="19" t="e">
        <f t="array" aca="1" ref="V906" ca="1">_xludf.XLOOKUP(U906,#REF!,#REF!)</f>
        <v>#NAME?</v>
      </c>
      <c r="W906" s="29">
        <v>30591</v>
      </c>
      <c r="X906" s="3" t="str">
        <f t="shared" si="226"/>
        <v/>
      </c>
      <c r="Y906" s="2" t="e">
        <f t="shared" si="222"/>
        <v>#REF!</v>
      </c>
      <c r="Z906" s="2" t="e">
        <f t="shared" si="223"/>
        <v>#REF!</v>
      </c>
      <c r="AA906" s="2" t="e">
        <f t="shared" si="224"/>
        <v>#REF!</v>
      </c>
      <c r="AB906" s="20" t="str">
        <f t="shared" si="193"/>
        <v>Redpoll</v>
      </c>
      <c r="AC906" s="2" t="e">
        <f t="array" ref="AC906">IF(K906="3_art",IF(AB906=_xludf.XLOOKUP(W906,#REF!,#REF!),"",_xludf.XLOOKUP(W906,#REF!,#REF!)),IF(K906="2_familj",IF(AB906=_xludf.XLOOKUP(W906,#REF!,#REF!),"",_xludf.XLOOKUP(W906,#REF!,#REF!)),""))</f>
        <v>#REF!</v>
      </c>
    </row>
    <row r="907" spans="1:29" ht="13.5" customHeight="1">
      <c r="A907" s="37"/>
      <c r="B907" s="38" t="s">
        <v>36</v>
      </c>
      <c r="C907" s="38" t="s">
        <v>37</v>
      </c>
      <c r="D907" s="51"/>
      <c r="E907" s="44" t="s">
        <v>3070</v>
      </c>
      <c r="F907" s="45" t="s">
        <v>3071</v>
      </c>
      <c r="G907" s="92" t="s">
        <v>3072</v>
      </c>
      <c r="H907" s="60"/>
      <c r="K907" s="29" t="e">
        <f t="shared" si="220"/>
        <v>#REF!</v>
      </c>
      <c r="L907" s="30">
        <v>1</v>
      </c>
      <c r="M907" s="19" t="e">
        <f t="shared" si="266"/>
        <v>#REF!</v>
      </c>
      <c r="N907" s="29">
        <v>23</v>
      </c>
      <c r="O907" s="19" t="e">
        <f t="shared" si="225"/>
        <v>#REF!</v>
      </c>
      <c r="P907" s="30">
        <v>68</v>
      </c>
      <c r="Q907" s="19" t="str">
        <f t="shared" si="267"/>
        <v>Acanthis</v>
      </c>
      <c r="R907" s="19" t="e">
        <f t="shared" si="268"/>
        <v>#REF!</v>
      </c>
      <c r="S907" s="30">
        <v>234</v>
      </c>
      <c r="T907" s="19" t="str">
        <f t="shared" si="221"/>
        <v>Acanthis flammea flammea</v>
      </c>
      <c r="U907" s="29" t="s">
        <v>3073</v>
      </c>
      <c r="V907" s="19" t="e">
        <f t="array" aca="1" ref="V907" ca="1">_xludf.XLOOKUP(U907,#REF!,#REF!)</f>
        <v>#NAME?</v>
      </c>
      <c r="W907" s="29">
        <v>30592</v>
      </c>
      <c r="X907" s="3" t="str">
        <f t="shared" si="226"/>
        <v/>
      </c>
      <c r="Y907" s="2" t="e">
        <f t="shared" si="222"/>
        <v>#REF!</v>
      </c>
      <c r="Z907" s="2" t="e">
        <f t="shared" si="223"/>
        <v>#REF!</v>
      </c>
      <c r="AA907" s="2" t="e">
        <f t="shared" si="224"/>
        <v>#REF!</v>
      </c>
      <c r="AB907" s="20" t="str">
        <f t="shared" si="193"/>
        <v xml:space="preserve">   Common Redpoll</v>
      </c>
      <c r="AC907" s="2" t="e">
        <f t="array" ref="AC907">IF(K907="3_art",IF(AB907=_xludf.XLOOKUP(W907,#REF!,#REF!),"",_xludf.XLOOKUP(W907,#REF!,#REF!)),IF(K907="2_familj",IF(AB907=_xludf.XLOOKUP(W907,#REF!,#REF!),"",_xludf.XLOOKUP(W907,#REF!,#REF!)),""))</f>
        <v>#REF!</v>
      </c>
    </row>
    <row r="908" spans="1:29" ht="13.5" customHeight="1">
      <c r="A908" s="38" t="s">
        <v>84</v>
      </c>
      <c r="B908" s="38" t="s">
        <v>36</v>
      </c>
      <c r="C908" s="38" t="s">
        <v>31</v>
      </c>
      <c r="D908" s="72" t="s">
        <v>165</v>
      </c>
      <c r="E908" s="44" t="s">
        <v>3074</v>
      </c>
      <c r="F908" s="45" t="s">
        <v>3075</v>
      </c>
      <c r="G908" s="92" t="s">
        <v>3076</v>
      </c>
      <c r="H908" s="60"/>
      <c r="K908" s="29" t="e">
        <f t="shared" si="220"/>
        <v>#REF!</v>
      </c>
      <c r="L908" s="30">
        <v>1</v>
      </c>
      <c r="M908" s="19" t="e">
        <f t="shared" si="266"/>
        <v>#REF!</v>
      </c>
      <c r="N908" s="29">
        <v>23</v>
      </c>
      <c r="O908" s="19" t="e">
        <f t="shared" si="225"/>
        <v>#REF!</v>
      </c>
      <c r="P908" s="30">
        <v>68</v>
      </c>
      <c r="Q908" s="19" t="str">
        <f t="shared" si="267"/>
        <v>Acanthis</v>
      </c>
      <c r="R908" s="19" t="e">
        <f t="shared" si="268"/>
        <v>#REF!</v>
      </c>
      <c r="S908" s="30">
        <v>234</v>
      </c>
      <c r="T908" s="19" t="str">
        <f t="shared" si="221"/>
        <v>Acanthis flammea rostrata</v>
      </c>
      <c r="U908" s="29" t="s">
        <v>3077</v>
      </c>
      <c r="V908" s="19" t="e">
        <f t="array" aca="1" ref="V908" ca="1">_xludf.XLOOKUP(U908,#REF!,#REF!)</f>
        <v>#NAME?</v>
      </c>
      <c r="W908" s="29">
        <v>30593</v>
      </c>
      <c r="X908" s="3" t="str">
        <f t="shared" si="226"/>
        <v/>
      </c>
      <c r="Y908" s="2" t="e">
        <f t="shared" si="222"/>
        <v>#REF!</v>
      </c>
      <c r="Z908" s="2" t="e">
        <f t="shared" si="223"/>
        <v>#REF!</v>
      </c>
      <c r="AA908" s="2" t="e">
        <f t="shared" si="224"/>
        <v>#REF!</v>
      </c>
      <c r="AB908" s="20" t="str">
        <f t="shared" si="193"/>
        <v xml:space="preserve">   Greenland Redpoll</v>
      </c>
      <c r="AC908" s="2" t="e">
        <f t="array" ref="AC908">IF(K908="3_art",IF(AB908=_xludf.XLOOKUP(W908,#REF!,#REF!),"",_xludf.XLOOKUP(W908,#REF!,#REF!)),IF(K908="2_familj",IF(AB908=_xludf.XLOOKUP(W908,#REF!,#REF!),"",_xludf.XLOOKUP(W908,#REF!,#REF!)),""))</f>
        <v>#REF!</v>
      </c>
    </row>
    <row r="909" spans="1:29" ht="13.5" customHeight="1">
      <c r="A909" s="37"/>
      <c r="B909" s="38" t="s">
        <v>36</v>
      </c>
      <c r="C909" s="38" t="s">
        <v>37</v>
      </c>
      <c r="D909" s="51"/>
      <c r="E909" s="44" t="s">
        <v>3078</v>
      </c>
      <c r="F909" s="45" t="s">
        <v>3079</v>
      </c>
      <c r="G909" s="92" t="s">
        <v>3080</v>
      </c>
      <c r="H909" s="60"/>
      <c r="K909" s="29" t="e">
        <f t="shared" si="220"/>
        <v>#REF!</v>
      </c>
      <c r="L909" s="30">
        <v>1</v>
      </c>
      <c r="M909" s="19" t="e">
        <f t="shared" si="266"/>
        <v>#REF!</v>
      </c>
      <c r="N909" s="29">
        <v>23</v>
      </c>
      <c r="O909" s="19" t="e">
        <f t="shared" si="225"/>
        <v>#REF!</v>
      </c>
      <c r="P909" s="30">
        <v>68</v>
      </c>
      <c r="Q909" s="19" t="str">
        <f t="shared" si="267"/>
        <v>Acanthis</v>
      </c>
      <c r="R909" s="19" t="e">
        <f t="shared" si="268"/>
        <v>#REF!</v>
      </c>
      <c r="S909" s="30">
        <v>234</v>
      </c>
      <c r="T909" s="19" t="str">
        <f t="shared" si="221"/>
        <v>Acanthis flammea cabaret</v>
      </c>
      <c r="U909" s="29" t="s">
        <v>3081</v>
      </c>
      <c r="V909" s="19" t="e">
        <f t="array" aca="1" ref="V909" ca="1">_xludf.XLOOKUP(U909,#REF!,#REF!)</f>
        <v>#NAME?</v>
      </c>
      <c r="W909" s="29">
        <v>30594</v>
      </c>
      <c r="X909" s="3" t="str">
        <f t="shared" si="226"/>
        <v/>
      </c>
      <c r="Y909" s="2" t="e">
        <f t="shared" si="222"/>
        <v>#REF!</v>
      </c>
      <c r="Z909" s="2" t="e">
        <f t="shared" si="223"/>
        <v>#REF!</v>
      </c>
      <c r="AA909" s="2" t="e">
        <f t="shared" si="224"/>
        <v>#REF!</v>
      </c>
      <c r="AB909" s="20" t="str">
        <f t="shared" si="193"/>
        <v xml:space="preserve">   Lesser Redpoll</v>
      </c>
      <c r="AC909" s="2" t="e">
        <f t="array" ref="AC909">IF(K909="3_art",IF(AB909=_xludf.XLOOKUP(W909,#REF!,#REF!),"",_xludf.XLOOKUP(W909,#REF!,#REF!)),IF(K909="2_familj",IF(AB909=_xludf.XLOOKUP(W909,#REF!,#REF!),"",_xludf.XLOOKUP(W909,#REF!,#REF!)),""))</f>
        <v>#REF!</v>
      </c>
    </row>
    <row r="910" spans="1:29" ht="13.5" customHeight="1">
      <c r="A910" s="37"/>
      <c r="B910" s="38" t="s">
        <v>36</v>
      </c>
      <c r="C910" s="38" t="s">
        <v>37</v>
      </c>
      <c r="D910" s="51"/>
      <c r="E910" s="44" t="s">
        <v>3082</v>
      </c>
      <c r="F910" s="45" t="s">
        <v>3083</v>
      </c>
      <c r="G910" s="92" t="s">
        <v>3084</v>
      </c>
      <c r="H910" s="60"/>
      <c r="K910" s="29" t="e">
        <f t="shared" si="220"/>
        <v>#REF!</v>
      </c>
      <c r="L910" s="30">
        <v>1</v>
      </c>
      <c r="M910" s="19" t="e">
        <f t="shared" si="266"/>
        <v>#REF!</v>
      </c>
      <c r="N910" s="29">
        <v>23</v>
      </c>
      <c r="O910" s="19" t="e">
        <f t="shared" si="225"/>
        <v>#REF!</v>
      </c>
      <c r="P910" s="30">
        <v>68</v>
      </c>
      <c r="Q910" s="19" t="str">
        <f t="shared" si="267"/>
        <v>Acanthis</v>
      </c>
      <c r="R910" s="19" t="e">
        <f t="shared" si="268"/>
        <v>#REF!</v>
      </c>
      <c r="S910" s="30">
        <v>234</v>
      </c>
      <c r="T910" s="19" t="str">
        <f t="shared" si="221"/>
        <v>Acanthis flammea exilipes</v>
      </c>
      <c r="U910" s="29" t="s">
        <v>3085</v>
      </c>
      <c r="V910" s="19" t="e">
        <f t="array" aca="1" ref="V910" ca="1">_xludf.XLOOKUP(U910,#REF!,#REF!)</f>
        <v>#NAME?</v>
      </c>
      <c r="W910" s="29">
        <v>30595</v>
      </c>
      <c r="X910" s="3" t="str">
        <f t="shared" si="226"/>
        <v/>
      </c>
      <c r="Y910" s="2" t="e">
        <f t="shared" si="222"/>
        <v>#REF!</v>
      </c>
      <c r="Z910" s="2" t="e">
        <f t="shared" si="223"/>
        <v>#REF!</v>
      </c>
      <c r="AA910" s="2" t="e">
        <f t="shared" si="224"/>
        <v>#REF!</v>
      </c>
      <c r="AB910" s="20" t="str">
        <f t="shared" si="193"/>
        <v xml:space="preserve">   Arctic Redpoll</v>
      </c>
      <c r="AC910" s="2" t="e">
        <f t="array" ref="AC910">IF(K910="3_art",IF(AB910=_xludf.XLOOKUP(W910,#REF!,#REF!),"",_xludf.XLOOKUP(W910,#REF!,#REF!)),IF(K910="2_familj",IF(AB910=_xludf.XLOOKUP(W910,#REF!,#REF!),"",_xludf.XLOOKUP(W910,#REF!,#REF!)),""))</f>
        <v>#REF!</v>
      </c>
    </row>
    <row r="911" spans="1:29" ht="13.5" customHeight="1">
      <c r="A911" s="37"/>
      <c r="B911" s="56"/>
      <c r="C911" s="56"/>
      <c r="D911" s="85"/>
      <c r="E911" s="68" t="s">
        <v>3086</v>
      </c>
      <c r="F911" s="41" t="s">
        <v>3087</v>
      </c>
      <c r="G911" s="41" t="s">
        <v>3088</v>
      </c>
      <c r="H911" s="50"/>
      <c r="K911" s="29" t="e">
        <f t="shared" si="220"/>
        <v>#REF!</v>
      </c>
      <c r="L911" s="30">
        <v>1</v>
      </c>
      <c r="M911" s="19" t="e">
        <f>IF(K911="1_ordning",M915+1,M915)</f>
        <v>#REF!</v>
      </c>
      <c r="N911" s="29">
        <v>23</v>
      </c>
      <c r="O911" s="19" t="e">
        <f t="shared" si="225"/>
        <v>#REF!</v>
      </c>
      <c r="P911" s="30">
        <v>68</v>
      </c>
      <c r="Q911" s="19" t="str">
        <f>IF(LEN(E911)-LEN(SUBSTITUTE(E911," ",""))=1,LEFT(E911,FIND(" ",E911)-1),Q915)</f>
        <v>Loxia</v>
      </c>
      <c r="R911" s="19" t="e">
        <f>IF(Q911&lt;&gt;Q915,R915+1,R915)</f>
        <v>#REF!</v>
      </c>
      <c r="S911" s="30">
        <v>235</v>
      </c>
      <c r="T911" s="19" t="str">
        <f t="shared" si="221"/>
        <v>Loxia leucoptera</v>
      </c>
      <c r="U911" s="29" t="s">
        <v>3089</v>
      </c>
      <c r="V911" s="19" t="e">
        <f t="array" aca="1" ref="V911" ca="1">_xludf.XLOOKUP(U911,#REF!,#REF!)</f>
        <v>#NAME?</v>
      </c>
      <c r="W911" s="29">
        <v>30599</v>
      </c>
      <c r="X911" s="3" t="str">
        <f t="shared" si="226"/>
        <v/>
      </c>
      <c r="Y911" s="2" t="e">
        <f t="shared" si="222"/>
        <v>#REF!</v>
      </c>
      <c r="Z911" s="2" t="e">
        <f t="shared" si="223"/>
        <v>#REF!</v>
      </c>
      <c r="AA911" s="2" t="e">
        <f t="shared" si="224"/>
        <v>#REF!</v>
      </c>
      <c r="AB911" s="20" t="str">
        <f t="shared" si="193"/>
        <v>Two-barred Crossbill</v>
      </c>
      <c r="AC911" s="2" t="e">
        <f t="array" ref="AC911">IF(K911="3_art",IF(AB911=_xludf.XLOOKUP(W911,#REF!,#REF!),"",_xludf.XLOOKUP(W911,#REF!,#REF!)),IF(K911="2_familj",IF(AB911=_xludf.XLOOKUP(W911,#REF!,#REF!),"",_xludf.XLOOKUP(W911,#REF!,#REF!)),""))</f>
        <v>#REF!</v>
      </c>
    </row>
    <row r="912" spans="1:29" ht="13.5" customHeight="1">
      <c r="A912" s="37"/>
      <c r="B912" s="38" t="s">
        <v>36</v>
      </c>
      <c r="C912" s="38" t="s">
        <v>37</v>
      </c>
      <c r="D912" s="51"/>
      <c r="E912" s="65" t="s">
        <v>3090</v>
      </c>
      <c r="F912" s="45" t="s">
        <v>3091</v>
      </c>
      <c r="G912" s="45" t="s">
        <v>3092</v>
      </c>
      <c r="H912" s="50"/>
      <c r="K912" s="29" t="e">
        <f t="shared" si="220"/>
        <v>#REF!</v>
      </c>
      <c r="L912" s="30">
        <v>1</v>
      </c>
      <c r="M912" s="19" t="e">
        <f>IF(K912="1_ordning",M911+1,M911)</f>
        <v>#REF!</v>
      </c>
      <c r="N912" s="29">
        <v>23</v>
      </c>
      <c r="O912" s="19" t="e">
        <f t="shared" si="225"/>
        <v>#REF!</v>
      </c>
      <c r="P912" s="30">
        <v>68</v>
      </c>
      <c r="Q912" s="19" t="str">
        <f>IF(LEN(E912)-LEN(SUBSTITUTE(E912," ",""))=1,LEFT(E912,FIND(" ",E912)-1),Q911)</f>
        <v>Loxia</v>
      </c>
      <c r="R912" s="19" t="e">
        <f>IF(Q912&lt;&gt;Q911,R911+1,R911)</f>
        <v>#REF!</v>
      </c>
      <c r="S912" s="30">
        <v>235</v>
      </c>
      <c r="T912" s="19" t="str">
        <f t="shared" si="221"/>
        <v>Loxia leucoptera bifasciata</v>
      </c>
      <c r="U912" s="29" t="s">
        <v>3093</v>
      </c>
      <c r="V912" s="19" t="e">
        <f t="array" aca="1" ref="V912" ca="1">_xludf.XLOOKUP(U912,#REF!,#REF!)</f>
        <v>#NAME?</v>
      </c>
      <c r="W912" s="29">
        <v>30600</v>
      </c>
      <c r="X912" s="3" t="str">
        <f t="shared" si="226"/>
        <v/>
      </c>
      <c r="Y912" s="2" t="e">
        <f t="shared" si="222"/>
        <v>#REF!</v>
      </c>
      <c r="Z912" s="2" t="e">
        <f t="shared" si="223"/>
        <v>#REF!</v>
      </c>
      <c r="AA912" s="2" t="e">
        <f t="shared" si="224"/>
        <v>#REF!</v>
      </c>
      <c r="AB912" s="20" t="str">
        <f t="shared" si="193"/>
        <v xml:space="preserve">   Eurasian Two-barred Crossbill</v>
      </c>
      <c r="AC912" s="2" t="e">
        <f t="array" ref="AC912">IF(K912="3_art",IF(AB912=_xludf.XLOOKUP(W912,#REF!,#REF!),"",_xludf.XLOOKUP(W912,#REF!,#REF!)),IF(K912="2_familj",IF(AB912=_xludf.XLOOKUP(W912,#REF!,#REF!),"",_xludf.XLOOKUP(W912,#REF!,#REF!)),""))</f>
        <v>#REF!</v>
      </c>
    </row>
    <row r="913" spans="1:29" ht="13.5" customHeight="1">
      <c r="A913" s="37"/>
      <c r="B913" s="38" t="s">
        <v>36</v>
      </c>
      <c r="C913" s="38" t="s">
        <v>37</v>
      </c>
      <c r="D913" s="48"/>
      <c r="E913" s="68" t="s">
        <v>3094</v>
      </c>
      <c r="F913" s="41" t="s">
        <v>3095</v>
      </c>
      <c r="G913" s="41" t="s">
        <v>3096</v>
      </c>
      <c r="H913" s="80"/>
      <c r="K913" s="29" t="e">
        <f t="shared" si="220"/>
        <v>#REF!</v>
      </c>
      <c r="L913" s="30">
        <v>1</v>
      </c>
      <c r="M913" s="19" t="e">
        <f>IF(K913="1_ordning",M910+1,M910)</f>
        <v>#REF!</v>
      </c>
      <c r="N913" s="29">
        <v>23</v>
      </c>
      <c r="O913" s="19" t="e">
        <f t="shared" si="225"/>
        <v>#REF!</v>
      </c>
      <c r="P913" s="30">
        <v>68</v>
      </c>
      <c r="Q913" s="19" t="str">
        <f>IF(LEN(E913)-LEN(SUBSTITUTE(E913," ",""))=1,LEFT(E913,FIND(" ",E913)-1),Q910)</f>
        <v>Loxia</v>
      </c>
      <c r="R913" s="19" t="e">
        <f>IF(Q913&lt;&gt;Q910,R910+1,R910)</f>
        <v>#REF!</v>
      </c>
      <c r="S913" s="30">
        <v>235</v>
      </c>
      <c r="T913" s="19" t="str">
        <f t="shared" si="221"/>
        <v>Loxia pytyopsittacus</v>
      </c>
      <c r="U913" s="29" t="s">
        <v>3094</v>
      </c>
      <c r="V913" s="19" t="e">
        <f t="array" aca="1" ref="V913" ca="1">_xludf.XLOOKUP(U913,#REF!,#REF!)</f>
        <v>#NAME?</v>
      </c>
      <c r="W913" s="29">
        <v>30602</v>
      </c>
      <c r="X913" s="3" t="str">
        <f t="shared" si="226"/>
        <v/>
      </c>
      <c r="Y913" s="2" t="e">
        <f t="shared" si="222"/>
        <v>#REF!</v>
      </c>
      <c r="Z913" s="2" t="e">
        <f t="shared" si="223"/>
        <v>#REF!</v>
      </c>
      <c r="AA913" s="2" t="e">
        <f t="shared" si="224"/>
        <v>#REF!</v>
      </c>
      <c r="AB913" s="20" t="str">
        <f t="shared" si="193"/>
        <v>Parrot Crossbill</v>
      </c>
      <c r="AC913" s="2" t="e">
        <f t="array" ref="AC913">IF(K913="3_art",IF(AB913=_xludf.XLOOKUP(W913,#REF!,#REF!),"",_xludf.XLOOKUP(W913,#REF!,#REF!)),IF(K913="2_familj",IF(AB913=_xludf.XLOOKUP(W913,#REF!,#REF!),"",_xludf.XLOOKUP(W913,#REF!,#REF!)),""))</f>
        <v>#REF!</v>
      </c>
    </row>
    <row r="914" spans="1:29" ht="13.5" customHeight="1">
      <c r="A914" s="37"/>
      <c r="B914" s="37"/>
      <c r="C914" s="37"/>
      <c r="D914" s="48"/>
      <c r="E914" s="68" t="s">
        <v>3097</v>
      </c>
      <c r="F914" s="41" t="s">
        <v>3098</v>
      </c>
      <c r="G914" s="41" t="s">
        <v>3099</v>
      </c>
      <c r="H914" s="49"/>
      <c r="K914" s="29" t="e">
        <f t="shared" si="220"/>
        <v>#REF!</v>
      </c>
      <c r="L914" s="30">
        <v>1</v>
      </c>
      <c r="M914" s="19" t="e">
        <f t="shared" ref="M914:M915" si="269">IF(K914="1_ordning",M913+1,M913)</f>
        <v>#REF!</v>
      </c>
      <c r="N914" s="29">
        <v>23</v>
      </c>
      <c r="O914" s="19" t="e">
        <f t="shared" si="225"/>
        <v>#REF!</v>
      </c>
      <c r="P914" s="30">
        <v>68</v>
      </c>
      <c r="Q914" s="19" t="str">
        <f t="shared" ref="Q914:Q915" si="270">IF(LEN(E914)-LEN(SUBSTITUTE(E914," ",""))=1,LEFT(E914,FIND(" ",E914)-1),Q913)</f>
        <v>Loxia</v>
      </c>
      <c r="R914" s="19" t="e">
        <f t="shared" ref="R914:R915" si="271">IF(Q914&lt;&gt;Q913,R913+1,R913)</f>
        <v>#REF!</v>
      </c>
      <c r="S914" s="30">
        <v>235</v>
      </c>
      <c r="T914" s="19" t="str">
        <f t="shared" si="221"/>
        <v>Loxia curvirostra</v>
      </c>
      <c r="U914" s="29" t="s">
        <v>3097</v>
      </c>
      <c r="V914" s="19" t="e">
        <f t="array" aca="1" ref="V914" ca="1">_xludf.XLOOKUP(U914,#REF!,#REF!)</f>
        <v>#NAME?</v>
      </c>
      <c r="W914" s="29">
        <v>30605</v>
      </c>
      <c r="X914" s="3" t="str">
        <f t="shared" si="226"/>
        <v/>
      </c>
      <c r="Y914" s="2" t="e">
        <f t="shared" si="222"/>
        <v>#REF!</v>
      </c>
      <c r="Z914" s="2" t="e">
        <f t="shared" si="223"/>
        <v>#REF!</v>
      </c>
      <c r="AA914" s="2" t="e">
        <f t="shared" si="224"/>
        <v>#REF!</v>
      </c>
      <c r="AB914" s="20" t="str">
        <f t="shared" si="193"/>
        <v>Red Crossbill</v>
      </c>
      <c r="AC914" s="2" t="e">
        <f t="array" ref="AC914">IF(K914="3_art",IF(AB914=_xludf.XLOOKUP(W914,#REF!,#REF!),"",_xludf.XLOOKUP(W914,#REF!,#REF!)),IF(K914="2_familj",IF(AB914=_xludf.XLOOKUP(W914,#REF!,#REF!),"",_xludf.XLOOKUP(W914,#REF!,#REF!)),""))</f>
        <v>#REF!</v>
      </c>
    </row>
    <row r="915" spans="1:29" ht="13.5" customHeight="1">
      <c r="A915" s="37"/>
      <c r="B915" s="38" t="s">
        <v>36</v>
      </c>
      <c r="C915" s="38" t="s">
        <v>37</v>
      </c>
      <c r="D915" s="51"/>
      <c r="E915" s="65" t="s">
        <v>3100</v>
      </c>
      <c r="F915" s="45" t="s">
        <v>3101</v>
      </c>
      <c r="G915" s="92" t="s">
        <v>3102</v>
      </c>
      <c r="H915" s="60"/>
      <c r="K915" s="29" t="e">
        <f t="shared" si="220"/>
        <v>#REF!</v>
      </c>
      <c r="L915" s="30">
        <v>1</v>
      </c>
      <c r="M915" s="19" t="e">
        <f t="shared" si="269"/>
        <v>#REF!</v>
      </c>
      <c r="N915" s="29">
        <v>23</v>
      </c>
      <c r="O915" s="19" t="e">
        <f t="shared" si="225"/>
        <v>#REF!</v>
      </c>
      <c r="P915" s="30">
        <v>68</v>
      </c>
      <c r="Q915" s="19" t="str">
        <f t="shared" si="270"/>
        <v>Loxia</v>
      </c>
      <c r="R915" s="19" t="e">
        <f t="shared" si="271"/>
        <v>#REF!</v>
      </c>
      <c r="S915" s="30">
        <v>235</v>
      </c>
      <c r="T915" s="19" t="str">
        <f t="shared" si="221"/>
        <v>Loxia curvirostra curvirostra</v>
      </c>
      <c r="U915" s="29" t="s">
        <v>3103</v>
      </c>
      <c r="V915" s="19" t="e">
        <f t="array" aca="1" ref="V915" ca="1">_xludf.XLOOKUP(U915,#REF!,#REF!)</f>
        <v>#NAME?</v>
      </c>
      <c r="W915" s="29">
        <v>30606</v>
      </c>
      <c r="X915" s="3" t="str">
        <f t="shared" si="226"/>
        <v/>
      </c>
      <c r="Y915" s="2" t="e">
        <f t="shared" si="222"/>
        <v>#REF!</v>
      </c>
      <c r="Z915" s="2" t="e">
        <f t="shared" si="223"/>
        <v>#REF!</v>
      </c>
      <c r="AA915" s="2" t="e">
        <f t="shared" si="224"/>
        <v>#REF!</v>
      </c>
      <c r="AB915" s="20" t="str">
        <f t="shared" si="193"/>
        <v xml:space="preserve">   Common Crossbill</v>
      </c>
      <c r="AC915" s="2" t="e">
        <f t="array" ref="AC915">IF(K915="3_art",IF(AB915=_xludf.XLOOKUP(W915,#REF!,#REF!),"",_xludf.XLOOKUP(W915,#REF!,#REF!)),IF(K915="2_familj",IF(AB915=_xludf.XLOOKUP(W915,#REF!,#REF!),"",_xludf.XLOOKUP(W915,#REF!,#REF!)),""))</f>
        <v>#REF!</v>
      </c>
    </row>
    <row r="916" spans="1:29" ht="13.5" customHeight="1">
      <c r="A916" s="37"/>
      <c r="B916" s="37"/>
      <c r="C916" s="37"/>
      <c r="D916" s="48"/>
      <c r="E916" s="40" t="s">
        <v>3104</v>
      </c>
      <c r="F916" s="41" t="s">
        <v>3105</v>
      </c>
      <c r="G916" s="41" t="s">
        <v>3106</v>
      </c>
      <c r="H916" s="49"/>
      <c r="K916" s="29" t="e">
        <f t="shared" si="220"/>
        <v>#REF!</v>
      </c>
      <c r="L916" s="30">
        <v>1</v>
      </c>
      <c r="M916" s="19" t="e">
        <f>IF(K916="1_ordning",M912+1,M912)</f>
        <v>#REF!</v>
      </c>
      <c r="N916" s="29">
        <v>23</v>
      </c>
      <c r="O916" s="19" t="e">
        <f t="shared" si="225"/>
        <v>#REF!</v>
      </c>
      <c r="P916" s="30">
        <v>68</v>
      </c>
      <c r="Q916" s="19" t="str">
        <f>IF(LEN(E916)-LEN(SUBSTITUTE(E916," ",""))=1,LEFT(E916,FIND(" ",E916)-1),Q912)</f>
        <v>Carduelis</v>
      </c>
      <c r="R916" s="19" t="e">
        <f>IF(Q916&lt;&gt;Q912,R912+1,R912)</f>
        <v>#REF!</v>
      </c>
      <c r="S916" s="30">
        <v>236</v>
      </c>
      <c r="T916" s="19" t="str">
        <f t="shared" si="221"/>
        <v>Carduelis carduelis</v>
      </c>
      <c r="U916" s="29" t="s">
        <v>3104</v>
      </c>
      <c r="V916" s="19" t="e">
        <f t="array" aca="1" ref="V916" ca="1">_xludf.XLOOKUP(U916,#REF!,#REF!)</f>
        <v>#NAME?</v>
      </c>
      <c r="W916" s="29">
        <v>30640</v>
      </c>
      <c r="X916" s="3" t="str">
        <f t="shared" si="226"/>
        <v/>
      </c>
      <c r="Y916" s="2" t="e">
        <f t="shared" si="222"/>
        <v>#REF!</v>
      </c>
      <c r="Z916" s="2" t="e">
        <f t="shared" si="223"/>
        <v>#REF!</v>
      </c>
      <c r="AA916" s="2" t="e">
        <f t="shared" si="224"/>
        <v>#REF!</v>
      </c>
      <c r="AB916" s="20" t="str">
        <f t="shared" si="193"/>
        <v>European Goldfinch</v>
      </c>
      <c r="AC916" s="2" t="e">
        <f t="array" ref="AC916">IF(K916="3_art",IF(AB916=_xludf.XLOOKUP(W916,#REF!,#REF!),"",_xludf.XLOOKUP(W916,#REF!,#REF!)),IF(K916="2_familj",IF(AB916=_xludf.XLOOKUP(W916,#REF!,#REF!),"",_xludf.XLOOKUP(W916,#REF!,#REF!)),""))</f>
        <v>#REF!</v>
      </c>
    </row>
    <row r="917" spans="1:29" ht="13.5" customHeight="1">
      <c r="A917" s="37"/>
      <c r="B917" s="38" t="s">
        <v>36</v>
      </c>
      <c r="C917" s="38" t="s">
        <v>37</v>
      </c>
      <c r="D917" s="51"/>
      <c r="E917" s="44" t="s">
        <v>3107</v>
      </c>
      <c r="F917" s="45" t="s">
        <v>3108</v>
      </c>
      <c r="G917" s="92" t="s">
        <v>3109</v>
      </c>
      <c r="H917" s="60"/>
      <c r="I917" s="137"/>
      <c r="J917" s="137"/>
      <c r="K917" s="29" t="e">
        <f t="shared" si="220"/>
        <v>#REF!</v>
      </c>
      <c r="L917" s="30">
        <v>1</v>
      </c>
      <c r="M917" s="29" t="e">
        <f t="shared" ref="M917:M925" si="272">IF(K917="1_ordning",M916+1,M916)</f>
        <v>#REF!</v>
      </c>
      <c r="N917" s="29">
        <v>23</v>
      </c>
      <c r="O917" s="29" t="e">
        <f t="shared" si="225"/>
        <v>#REF!</v>
      </c>
      <c r="P917" s="30">
        <v>68</v>
      </c>
      <c r="Q917" s="29" t="str">
        <f t="shared" ref="Q917:Q925" si="273">IF(LEN(E917)-LEN(SUBSTITUTE(E917," ",""))=1,LEFT(E917,FIND(" ",E917)-1),Q916)</f>
        <v>Carduelis</v>
      </c>
      <c r="R917" s="29" t="e">
        <f t="shared" ref="R917:R925" si="274">IF(Q917&lt;&gt;Q916,R916+1,R916)</f>
        <v>#REF!</v>
      </c>
      <c r="S917" s="30">
        <v>236</v>
      </c>
      <c r="T917" s="29" t="str">
        <f t="shared" si="221"/>
        <v>Carduelis carduelis carduelis</v>
      </c>
      <c r="U917" s="29" t="s">
        <v>3110</v>
      </c>
      <c r="V917" s="29" t="e">
        <f t="array" aca="1" ref="V917" ca="1">_xludf.XLOOKUP(U917,#REF!,#REF!)</f>
        <v>#NAME?</v>
      </c>
      <c r="W917" s="29">
        <v>30642</v>
      </c>
      <c r="X917" s="138" t="str">
        <f t="shared" si="226"/>
        <v/>
      </c>
      <c r="Y917" s="138" t="e">
        <f t="shared" si="222"/>
        <v>#REF!</v>
      </c>
      <c r="Z917" s="138" t="e">
        <f t="shared" si="223"/>
        <v>#REF!</v>
      </c>
      <c r="AA917" s="138" t="e">
        <f t="shared" si="224"/>
        <v>#REF!</v>
      </c>
      <c r="AB917" s="139" t="str">
        <f t="shared" si="193"/>
        <v xml:space="preserve">   Northern European Goldfinch</v>
      </c>
      <c r="AC917" s="138" t="e">
        <f t="array" ref="AC917">IF(K917="3_art",IF(AB917=_xludf.XLOOKUP(W917,#REF!,#REF!),"",_xludf.XLOOKUP(W917,#REF!,#REF!)),IF(K917="2_familj",IF(AB917=_xludf.XLOOKUP(W917,#REF!,#REF!),"",_xludf.XLOOKUP(W917,#REF!,#REF!)),""))</f>
        <v>#REF!</v>
      </c>
    </row>
    <row r="918" spans="1:29" ht="13.5" customHeight="1">
      <c r="A918" s="37"/>
      <c r="B918" s="38" t="s">
        <v>36</v>
      </c>
      <c r="C918" s="38" t="s">
        <v>37</v>
      </c>
      <c r="D918" s="48"/>
      <c r="E918" s="40" t="s">
        <v>3111</v>
      </c>
      <c r="F918" s="41" t="s">
        <v>3112</v>
      </c>
      <c r="G918" s="41" t="s">
        <v>3113</v>
      </c>
      <c r="H918" s="49"/>
      <c r="K918" s="29" t="e">
        <f t="shared" si="220"/>
        <v>#REF!</v>
      </c>
      <c r="L918" s="30">
        <v>1</v>
      </c>
      <c r="M918" s="19" t="e">
        <f t="shared" si="272"/>
        <v>#REF!</v>
      </c>
      <c r="N918" s="29">
        <v>23</v>
      </c>
      <c r="O918" s="19" t="e">
        <f t="shared" si="225"/>
        <v>#REF!</v>
      </c>
      <c r="P918" s="30">
        <v>68</v>
      </c>
      <c r="Q918" s="19" t="str">
        <f t="shared" si="273"/>
        <v>Serinus</v>
      </c>
      <c r="R918" s="19" t="e">
        <f t="shared" si="274"/>
        <v>#REF!</v>
      </c>
      <c r="S918" s="30">
        <v>237</v>
      </c>
      <c r="T918" s="19" t="str">
        <f t="shared" si="221"/>
        <v>Serinus serinus</v>
      </c>
      <c r="U918" s="29" t="s">
        <v>3111</v>
      </c>
      <c r="V918" s="19" t="e">
        <f t="array" aca="1" ref="V918" ca="1">_xludf.XLOOKUP(U918,#REF!,#REF!)</f>
        <v>#NAME?</v>
      </c>
      <c r="W918" s="29">
        <v>30653</v>
      </c>
      <c r="X918" s="3" t="str">
        <f t="shared" si="226"/>
        <v/>
      </c>
      <c r="Y918" s="2" t="e">
        <f t="shared" si="222"/>
        <v>#REF!</v>
      </c>
      <c r="Z918" s="2" t="e">
        <f t="shared" si="223"/>
        <v>#REF!</v>
      </c>
      <c r="AA918" s="2" t="e">
        <f t="shared" si="224"/>
        <v>#REF!</v>
      </c>
      <c r="AB918" s="20" t="str">
        <f t="shared" si="193"/>
        <v>European Serin</v>
      </c>
      <c r="AC918" s="2" t="e">
        <f t="array" ref="AC918">IF(K918="3_art",IF(AB918=_xludf.XLOOKUP(W918,#REF!,#REF!),"",_xludf.XLOOKUP(W918,#REF!,#REF!)),IF(K918="2_familj",IF(AB918=_xludf.XLOOKUP(W918,#REF!,#REF!),"",_xludf.XLOOKUP(W918,#REF!,#REF!)),""))</f>
        <v>#REF!</v>
      </c>
    </row>
    <row r="919" spans="1:29" ht="13.5" customHeight="1">
      <c r="A919" s="37"/>
      <c r="B919" s="38" t="s">
        <v>36</v>
      </c>
      <c r="C919" s="38" t="s">
        <v>37</v>
      </c>
      <c r="D919" s="48"/>
      <c r="E919" s="40" t="s">
        <v>3114</v>
      </c>
      <c r="F919" s="41" t="s">
        <v>3115</v>
      </c>
      <c r="G919" s="41" t="s">
        <v>3116</v>
      </c>
      <c r="H919" s="49"/>
      <c r="K919" s="29" t="e">
        <f t="shared" si="220"/>
        <v>#REF!</v>
      </c>
      <c r="L919" s="30">
        <v>1</v>
      </c>
      <c r="M919" s="19" t="e">
        <f t="shared" si="272"/>
        <v>#REF!</v>
      </c>
      <c r="N919" s="29">
        <v>23</v>
      </c>
      <c r="O919" s="19" t="e">
        <f t="shared" si="225"/>
        <v>#REF!</v>
      </c>
      <c r="P919" s="30">
        <v>68</v>
      </c>
      <c r="Q919" s="19" t="str">
        <f t="shared" si="273"/>
        <v>Spinus</v>
      </c>
      <c r="R919" s="19" t="e">
        <f t="shared" si="274"/>
        <v>#REF!</v>
      </c>
      <c r="S919" s="30">
        <v>238</v>
      </c>
      <c r="T919" s="19" t="str">
        <f t="shared" si="221"/>
        <v>Spinus spinus</v>
      </c>
      <c r="U919" s="29" t="s">
        <v>3114</v>
      </c>
      <c r="V919" s="19" t="e">
        <f t="array" aca="1" ref="V919" ca="1">_xludf.XLOOKUP(U919,#REF!,#REF!)</f>
        <v>#NAME?</v>
      </c>
      <c r="W919" s="29">
        <v>30670</v>
      </c>
      <c r="X919" s="3" t="str">
        <f t="shared" si="226"/>
        <v/>
      </c>
      <c r="Y919" s="2" t="e">
        <f t="shared" si="222"/>
        <v>#REF!</v>
      </c>
      <c r="Z919" s="2" t="e">
        <f t="shared" si="223"/>
        <v>#REF!</v>
      </c>
      <c r="AA919" s="2" t="e">
        <f t="shared" si="224"/>
        <v>#REF!</v>
      </c>
      <c r="AB919" s="20" t="str">
        <f t="shared" si="193"/>
        <v>Eurasian Siskin</v>
      </c>
      <c r="AC919" s="2" t="e">
        <f t="array" ref="AC919">IF(K919="3_art",IF(AB919=_xludf.XLOOKUP(W919,#REF!,#REF!),"",_xludf.XLOOKUP(W919,#REF!,#REF!)),IF(K919="2_familj",IF(AB919=_xludf.XLOOKUP(W919,#REF!,#REF!),"",_xludf.XLOOKUP(W919,#REF!,#REF!)),""))</f>
        <v>#REF!</v>
      </c>
    </row>
    <row r="920" spans="1:29" ht="13.5" customHeight="1">
      <c r="A920" s="33"/>
      <c r="B920" s="33"/>
      <c r="C920" s="33"/>
      <c r="D920" s="34" t="s">
        <v>21</v>
      </c>
      <c r="E920" s="35" t="s">
        <v>3117</v>
      </c>
      <c r="F920" s="36" t="s">
        <v>3118</v>
      </c>
      <c r="G920" s="36" t="s">
        <v>3119</v>
      </c>
      <c r="H920" s="33"/>
      <c r="K920" s="29" t="e">
        <f t="shared" si="220"/>
        <v>#REF!</v>
      </c>
      <c r="L920" s="30">
        <v>1</v>
      </c>
      <c r="M920" s="19" t="e">
        <f t="shared" si="272"/>
        <v>#REF!</v>
      </c>
      <c r="N920" s="29">
        <v>23</v>
      </c>
      <c r="O920" s="19" t="e">
        <f t="shared" si="225"/>
        <v>#REF!</v>
      </c>
      <c r="P920" s="30">
        <v>69</v>
      </c>
      <c r="Q920" s="19" t="str">
        <f t="shared" si="273"/>
        <v>Spinus</v>
      </c>
      <c r="R920" s="19" t="e">
        <f t="shared" si="274"/>
        <v>#REF!</v>
      </c>
      <c r="S920" s="30">
        <v>238</v>
      </c>
      <c r="T920" s="19" t="str">
        <f t="shared" si="221"/>
        <v>Calcariidae</v>
      </c>
      <c r="U920" s="29" t="s">
        <v>3117</v>
      </c>
      <c r="V920" s="19" t="e">
        <f t="array" aca="1" ref="V920" ca="1">_xludf.XLOOKUP(U920,#REF!,#REF!)</f>
        <v>#NAME?</v>
      </c>
      <c r="W920" s="29">
        <v>30730</v>
      </c>
      <c r="X920" s="3" t="str">
        <f t="shared" si="226"/>
        <v/>
      </c>
      <c r="Y920" s="2" t="e">
        <f t="shared" si="222"/>
        <v>#REF!</v>
      </c>
      <c r="Z920" s="20" t="e">
        <f t="shared" si="223"/>
        <v>#REF!</v>
      </c>
      <c r="AA920" s="2" t="e">
        <f t="shared" si="224"/>
        <v>#REF!</v>
      </c>
      <c r="AB920" s="20" t="str">
        <f t="shared" si="193"/>
        <v>Longspurs and Snow Buntings</v>
      </c>
      <c r="AC920" s="2" t="e">
        <f t="array" ref="AC920">IF(K920="3_art",IF(AB920=_xludf.XLOOKUP(W920,#REF!,#REF!),"",_xludf.XLOOKUP(W920,#REF!,#REF!)),IF(K920="2_familj",IF(AB920=_xludf.XLOOKUP(W920,#REF!,#REF!),"",_xludf.XLOOKUP(W920,#REF!,#REF!)),""))</f>
        <v>#REF!</v>
      </c>
    </row>
    <row r="921" spans="1:29" ht="13.5" customHeight="1">
      <c r="A921" s="37"/>
      <c r="B921" s="38" t="s">
        <v>36</v>
      </c>
      <c r="C921" s="38" t="s">
        <v>37</v>
      </c>
      <c r="D921" s="48"/>
      <c r="E921" s="40" t="s">
        <v>3120</v>
      </c>
      <c r="F921" s="41" t="s">
        <v>3121</v>
      </c>
      <c r="G921" s="41" t="s">
        <v>3122</v>
      </c>
      <c r="H921" s="49"/>
      <c r="K921" s="29" t="e">
        <f t="shared" si="220"/>
        <v>#REF!</v>
      </c>
      <c r="L921" s="30">
        <v>1</v>
      </c>
      <c r="M921" s="19" t="e">
        <f t="shared" si="272"/>
        <v>#REF!</v>
      </c>
      <c r="N921" s="29">
        <v>23</v>
      </c>
      <c r="O921" s="19" t="e">
        <f t="shared" si="225"/>
        <v>#REF!</v>
      </c>
      <c r="P921" s="30">
        <v>69</v>
      </c>
      <c r="Q921" s="19" t="str">
        <f t="shared" si="273"/>
        <v>Plectrophenax</v>
      </c>
      <c r="R921" s="19" t="e">
        <f t="shared" si="274"/>
        <v>#REF!</v>
      </c>
      <c r="S921" s="30">
        <v>239</v>
      </c>
      <c r="T921" s="19" t="str">
        <f t="shared" si="221"/>
        <v>Plectrophenax nivalis</v>
      </c>
      <c r="U921" s="29" t="s">
        <v>3120</v>
      </c>
      <c r="V921" s="19" t="e">
        <f t="array" aca="1" ref="V921" ca="1">_xludf.XLOOKUP(U921,#REF!,#REF!)</f>
        <v>#NAME?</v>
      </c>
      <c r="W921" s="29">
        <v>30735</v>
      </c>
      <c r="X921" s="3" t="str">
        <f t="shared" si="226"/>
        <v/>
      </c>
      <c r="Y921" s="2" t="e">
        <f t="shared" si="222"/>
        <v>#REF!</v>
      </c>
      <c r="Z921" s="2" t="e">
        <f t="shared" si="223"/>
        <v>#REF!</v>
      </c>
      <c r="AA921" s="2" t="e">
        <f t="shared" si="224"/>
        <v>#REF!</v>
      </c>
      <c r="AB921" s="20" t="str">
        <f t="shared" si="193"/>
        <v>Snow Bunting</v>
      </c>
      <c r="AC921" s="2" t="e">
        <f t="array" ref="AC921">IF(K921="3_art",IF(AB921=_xludf.XLOOKUP(W921,#REF!,#REF!),"",_xludf.XLOOKUP(W921,#REF!,#REF!)),IF(K921="2_familj",IF(AB921=_xludf.XLOOKUP(W921,#REF!,#REF!),"",_xludf.XLOOKUP(W921,#REF!,#REF!)),""))</f>
        <v>#REF!</v>
      </c>
    </row>
    <row r="922" spans="1:29" ht="13.5" customHeight="1">
      <c r="A922" s="37"/>
      <c r="B922" s="38" t="s">
        <v>36</v>
      </c>
      <c r="C922" s="38" t="s">
        <v>37</v>
      </c>
      <c r="D922" s="51"/>
      <c r="E922" s="44" t="s">
        <v>3123</v>
      </c>
      <c r="F922" s="45" t="s">
        <v>3124</v>
      </c>
      <c r="G922" s="45" t="s">
        <v>3125</v>
      </c>
      <c r="H922" s="60"/>
      <c r="I922" s="137"/>
      <c r="J922" s="137"/>
      <c r="K922" s="29" t="e">
        <f t="shared" si="220"/>
        <v>#REF!</v>
      </c>
      <c r="L922" s="30">
        <v>1</v>
      </c>
      <c r="M922" s="29" t="e">
        <f t="shared" si="272"/>
        <v>#REF!</v>
      </c>
      <c r="N922" s="29">
        <v>23</v>
      </c>
      <c r="O922" s="29" t="e">
        <f t="shared" si="225"/>
        <v>#REF!</v>
      </c>
      <c r="P922" s="30">
        <v>69</v>
      </c>
      <c r="Q922" s="29" t="str">
        <f t="shared" si="273"/>
        <v>Plectrophenax</v>
      </c>
      <c r="R922" s="29" t="e">
        <f t="shared" si="274"/>
        <v>#REF!</v>
      </c>
      <c r="S922" s="30">
        <v>239</v>
      </c>
      <c r="T922" s="29" t="str">
        <f t="shared" si="221"/>
        <v>Plectrophenax nivalis nivalis</v>
      </c>
      <c r="U922" s="29" t="s">
        <v>3126</v>
      </c>
      <c r="V922" s="29" t="e">
        <f t="array" aca="1" ref="V922" ca="1">_xludf.XLOOKUP(U922,#REF!,#REF!)</f>
        <v>#NAME?</v>
      </c>
      <c r="W922" s="29">
        <v>30736</v>
      </c>
      <c r="X922" s="138" t="str">
        <f t="shared" si="226"/>
        <v/>
      </c>
      <c r="Y922" s="138" t="e">
        <f t="shared" si="222"/>
        <v>#REF!</v>
      </c>
      <c r="Z922" s="138" t="e">
        <f t="shared" si="223"/>
        <v>#REF!</v>
      </c>
      <c r="AA922" s="138" t="e">
        <f t="shared" si="224"/>
        <v>#REF!</v>
      </c>
      <c r="AB922" s="139" t="str">
        <f t="shared" si="193"/>
        <v xml:space="preserve">   Common Snow Bunting</v>
      </c>
      <c r="AC922" s="138" t="e">
        <f t="array" ref="AC922">IF(K922="3_art",IF(AB922=_xludf.XLOOKUP(W922,#REF!,#REF!),"",_xludf.XLOOKUP(W922,#REF!,#REF!)),IF(K922="2_familj",IF(AB922=_xludf.XLOOKUP(W922,#REF!,#REF!),"",_xludf.XLOOKUP(W922,#REF!,#REF!)),""))</f>
        <v>#REF!</v>
      </c>
    </row>
    <row r="923" spans="1:29" ht="13.5" customHeight="1">
      <c r="A923" s="37"/>
      <c r="B923" s="38" t="s">
        <v>36</v>
      </c>
      <c r="C923" s="38" t="s">
        <v>37</v>
      </c>
      <c r="D923" s="48"/>
      <c r="E923" s="40" t="s">
        <v>3127</v>
      </c>
      <c r="F923" s="41" t="s">
        <v>3128</v>
      </c>
      <c r="G923" s="41" t="s">
        <v>3129</v>
      </c>
      <c r="H923" s="49"/>
      <c r="K923" s="29" t="e">
        <f t="shared" si="220"/>
        <v>#REF!</v>
      </c>
      <c r="L923" s="30">
        <v>1</v>
      </c>
      <c r="M923" s="19" t="e">
        <f t="shared" si="272"/>
        <v>#REF!</v>
      </c>
      <c r="N923" s="29">
        <v>23</v>
      </c>
      <c r="O923" s="19" t="e">
        <f t="shared" si="225"/>
        <v>#REF!</v>
      </c>
      <c r="P923" s="30">
        <v>69</v>
      </c>
      <c r="Q923" s="19" t="str">
        <f t="shared" si="273"/>
        <v>Calcarius</v>
      </c>
      <c r="R923" s="19" t="e">
        <f t="shared" si="274"/>
        <v>#REF!</v>
      </c>
      <c r="S923" s="30">
        <v>240</v>
      </c>
      <c r="T923" s="19" t="str">
        <f t="shared" si="221"/>
        <v>Calcarius lapponicus</v>
      </c>
      <c r="U923" s="29" t="s">
        <v>3127</v>
      </c>
      <c r="V923" s="19" t="e">
        <f t="array" aca="1" ref="V923" ca="1">_xludf.XLOOKUP(U923,#REF!,#REF!)</f>
        <v>#NAME?</v>
      </c>
      <c r="W923" s="29">
        <v>30741</v>
      </c>
      <c r="X923" s="3" t="str">
        <f t="shared" si="226"/>
        <v/>
      </c>
      <c r="Y923" s="2" t="e">
        <f t="shared" si="222"/>
        <v>#REF!</v>
      </c>
      <c r="Z923" s="2" t="e">
        <f t="shared" si="223"/>
        <v>#REF!</v>
      </c>
      <c r="AA923" s="2" t="e">
        <f t="shared" si="224"/>
        <v>#REF!</v>
      </c>
      <c r="AB923" s="20" t="str">
        <f t="shared" si="193"/>
        <v>Lapland Longspur</v>
      </c>
      <c r="AC923" s="2" t="e">
        <f t="array" ref="AC923">IF(K923="3_art",IF(AB923=_xludf.XLOOKUP(W923,#REF!,#REF!),"",_xludf.XLOOKUP(W923,#REF!,#REF!)),IF(K923="2_familj",IF(AB923=_xludf.XLOOKUP(W923,#REF!,#REF!),"",_xludf.XLOOKUP(W923,#REF!,#REF!)),""))</f>
        <v>#REF!</v>
      </c>
    </row>
    <row r="924" spans="1:29" ht="13.5" customHeight="1">
      <c r="A924" s="37"/>
      <c r="B924" s="38" t="s">
        <v>36</v>
      </c>
      <c r="C924" s="38" t="s">
        <v>37</v>
      </c>
      <c r="D924" s="51"/>
      <c r="E924" s="44" t="s">
        <v>3130</v>
      </c>
      <c r="F924" s="45" t="s">
        <v>3131</v>
      </c>
      <c r="G924" s="92" t="s">
        <v>3132</v>
      </c>
      <c r="H924" s="60"/>
      <c r="I924" s="137"/>
      <c r="J924" s="137"/>
      <c r="K924" s="29" t="e">
        <f t="shared" si="220"/>
        <v>#REF!</v>
      </c>
      <c r="L924" s="30">
        <v>1</v>
      </c>
      <c r="M924" s="29" t="e">
        <f t="shared" si="272"/>
        <v>#REF!</v>
      </c>
      <c r="N924" s="29">
        <v>23</v>
      </c>
      <c r="O924" s="29" t="e">
        <f t="shared" si="225"/>
        <v>#REF!</v>
      </c>
      <c r="P924" s="30">
        <v>69</v>
      </c>
      <c r="Q924" s="29" t="str">
        <f t="shared" si="273"/>
        <v>Calcarius</v>
      </c>
      <c r="R924" s="29" t="e">
        <f t="shared" si="274"/>
        <v>#REF!</v>
      </c>
      <c r="S924" s="30">
        <v>240</v>
      </c>
      <c r="T924" s="29" t="str">
        <f t="shared" si="221"/>
        <v>Calcarius lapponicus lapponicus</v>
      </c>
      <c r="U924" s="29" t="s">
        <v>3133</v>
      </c>
      <c r="V924" s="29" t="e">
        <f t="array" aca="1" ref="V924" ca="1">_xludf.XLOOKUP(U924,#REF!,#REF!)</f>
        <v>#NAME?</v>
      </c>
      <c r="W924" s="29">
        <v>30743</v>
      </c>
      <c r="X924" s="138" t="str">
        <f t="shared" si="226"/>
        <v/>
      </c>
      <c r="Y924" s="138" t="e">
        <f t="shared" si="222"/>
        <v>#REF!</v>
      </c>
      <c r="Z924" s="138" t="e">
        <f t="shared" si="223"/>
        <v>#REF!</v>
      </c>
      <c r="AA924" s="138" t="e">
        <f t="shared" si="224"/>
        <v>#REF!</v>
      </c>
      <c r="AB924" s="139" t="str">
        <f t="shared" si="193"/>
        <v xml:space="preserve">   Eurasian Lapland Longspur</v>
      </c>
      <c r="AC924" s="138" t="e">
        <f t="array" ref="AC924">IF(K924="3_art",IF(AB924=_xludf.XLOOKUP(W924,#REF!,#REF!),"",_xludf.XLOOKUP(W924,#REF!,#REF!)),IF(K924="2_familj",IF(AB924=_xludf.XLOOKUP(W924,#REF!,#REF!),"",_xludf.XLOOKUP(W924,#REF!,#REF!)),""))</f>
        <v>#REF!</v>
      </c>
    </row>
    <row r="925" spans="1:29" ht="13.5" customHeight="1">
      <c r="A925" s="33"/>
      <c r="B925" s="33"/>
      <c r="C925" s="33"/>
      <c r="D925" s="34" t="s">
        <v>21</v>
      </c>
      <c r="E925" s="35" t="s">
        <v>3134</v>
      </c>
      <c r="F925" s="36" t="s">
        <v>3135</v>
      </c>
      <c r="G925" s="36" t="s">
        <v>3136</v>
      </c>
      <c r="H925" s="33"/>
      <c r="K925" s="29" t="e">
        <f t="shared" si="220"/>
        <v>#REF!</v>
      </c>
      <c r="L925" s="30">
        <v>1</v>
      </c>
      <c r="M925" s="19" t="e">
        <f t="shared" si="272"/>
        <v>#REF!</v>
      </c>
      <c r="N925" s="29">
        <v>23</v>
      </c>
      <c r="O925" s="19" t="e">
        <f t="shared" si="225"/>
        <v>#REF!</v>
      </c>
      <c r="P925" s="30">
        <v>70</v>
      </c>
      <c r="Q925" s="19" t="str">
        <f t="shared" si="273"/>
        <v>Calcarius</v>
      </c>
      <c r="R925" s="19" t="e">
        <f t="shared" si="274"/>
        <v>#REF!</v>
      </c>
      <c r="S925" s="30">
        <v>240</v>
      </c>
      <c r="T925" s="19" t="str">
        <f t="shared" si="221"/>
        <v>Emberizidae</v>
      </c>
      <c r="U925" s="29" t="s">
        <v>3134</v>
      </c>
      <c r="V925" s="19" t="e">
        <f t="array" aca="1" ref="V925" ca="1">_xludf.XLOOKUP(U925,#REF!,#REF!)</f>
        <v>#NAME?</v>
      </c>
      <c r="W925" s="29">
        <v>30749</v>
      </c>
      <c r="X925" s="3" t="str">
        <f t="shared" si="226"/>
        <v/>
      </c>
      <c r="Y925" s="2" t="e">
        <f t="shared" si="222"/>
        <v>#REF!</v>
      </c>
      <c r="Z925" s="20" t="e">
        <f t="shared" si="223"/>
        <v>#REF!</v>
      </c>
      <c r="AA925" s="2" t="e">
        <f t="shared" si="224"/>
        <v>#REF!</v>
      </c>
      <c r="AB925" s="20" t="str">
        <f t="shared" si="193"/>
        <v>Old World Buntings</v>
      </c>
      <c r="AC925" s="2" t="e">
        <f t="array" ref="AC925">IF(K925="3_art",IF(AB925=_xludf.XLOOKUP(W925,#REF!,#REF!),"",_xludf.XLOOKUP(W925,#REF!,#REF!)),IF(K925="2_familj",IF(AB925=_xludf.XLOOKUP(W925,#REF!,#REF!),"",_xludf.XLOOKUP(W925,#REF!,#REF!)),""))</f>
        <v>#REF!</v>
      </c>
    </row>
    <row r="926" spans="1:29" ht="13.5" customHeight="1">
      <c r="A926" s="38" t="s">
        <v>84</v>
      </c>
      <c r="B926" s="38" t="s">
        <v>36</v>
      </c>
      <c r="C926" s="38" t="s">
        <v>31</v>
      </c>
      <c r="D926" s="66" t="s">
        <v>377</v>
      </c>
      <c r="E926" s="68" t="s">
        <v>3137</v>
      </c>
      <c r="F926" s="41" t="s">
        <v>3138</v>
      </c>
      <c r="G926" s="41" t="s">
        <v>3139</v>
      </c>
      <c r="H926" s="41" t="s">
        <v>343</v>
      </c>
      <c r="K926" s="29" t="e">
        <f t="shared" si="220"/>
        <v>#REF!</v>
      </c>
      <c r="L926" s="30">
        <v>1</v>
      </c>
      <c r="M926" s="19" t="e">
        <f>IF(K926="1_ordning",M945+1,M945)</f>
        <v>#REF!</v>
      </c>
      <c r="N926" s="29">
        <v>23</v>
      </c>
      <c r="O926" s="19" t="e">
        <f t="shared" si="225"/>
        <v>#REF!</v>
      </c>
      <c r="P926" s="30">
        <v>70</v>
      </c>
      <c r="Q926" s="19" t="str">
        <f>IF(LEN(E926)-LEN(SUBSTITUTE(E926," ",""))=1,LEFT(E926,FIND(" ",E926)-1),Q945)</f>
        <v>Emberiza</v>
      </c>
      <c r="R926" s="19" t="e">
        <f>IF(Q926&lt;&gt;Q945,R945+1,R945)</f>
        <v>#REF!</v>
      </c>
      <c r="S926" s="30">
        <v>241</v>
      </c>
      <c r="T926" s="19" t="str">
        <f t="shared" si="221"/>
        <v>Emberiza pallasi</v>
      </c>
      <c r="U926" s="29" t="s">
        <v>3137</v>
      </c>
      <c r="V926" s="19" t="e">
        <f t="array" aca="1" ref="V926" ca="1">_xludf.XLOOKUP(U926,#REF!,#REF!)</f>
        <v>#NAME?</v>
      </c>
      <c r="W926" s="29">
        <v>30802</v>
      </c>
      <c r="X926" s="3" t="str">
        <f t="shared" si="226"/>
        <v/>
      </c>
      <c r="Y926" s="2" t="e">
        <f t="shared" si="222"/>
        <v>#REF!</v>
      </c>
      <c r="Z926" s="2" t="e">
        <f t="shared" si="223"/>
        <v>#REF!</v>
      </c>
      <c r="AA926" s="2" t="e">
        <f t="shared" si="224"/>
        <v>#REF!</v>
      </c>
      <c r="AB926" s="20" t="str">
        <f t="shared" si="193"/>
        <v>Pallas’s Reed Bunting</v>
      </c>
      <c r="AC926" s="2" t="e">
        <f t="array" ref="AC926">IF(K926="3_art",IF(AB926=_xludf.XLOOKUP(W926,#REF!,#REF!),"",_xludf.XLOOKUP(W926,#REF!,#REF!)),IF(K926="2_familj",IF(AB926=_xludf.XLOOKUP(W926,#REF!,#REF!),"",_xludf.XLOOKUP(W926,#REF!,#REF!)),""))</f>
        <v>#REF!</v>
      </c>
    </row>
    <row r="927" spans="1:29" ht="13.5" customHeight="1">
      <c r="A927" s="37"/>
      <c r="B927" s="37"/>
      <c r="C927" s="37"/>
      <c r="D927" s="48"/>
      <c r="E927" s="68" t="s">
        <v>3140</v>
      </c>
      <c r="F927" s="41" t="s">
        <v>3141</v>
      </c>
      <c r="G927" s="41" t="s">
        <v>3142</v>
      </c>
      <c r="H927" s="49"/>
      <c r="K927" s="29" t="e">
        <f t="shared" si="220"/>
        <v>#REF!</v>
      </c>
      <c r="L927" s="30">
        <v>1</v>
      </c>
      <c r="M927" s="19" t="e">
        <f t="shared" ref="M927:M928" si="275">IF(K927="1_ordning",M926+1,M926)</f>
        <v>#REF!</v>
      </c>
      <c r="N927" s="29">
        <v>23</v>
      </c>
      <c r="O927" s="19" t="e">
        <f t="shared" si="225"/>
        <v>#REF!</v>
      </c>
      <c r="P927" s="30">
        <v>70</v>
      </c>
      <c r="Q927" s="19" t="str">
        <f t="shared" ref="Q927:Q928" si="276">IF(LEN(E927)-LEN(SUBSTITUTE(E927," ",""))=1,LEFT(E927,FIND(" ",E927)-1),Q926)</f>
        <v>Emberiza</v>
      </c>
      <c r="R927" s="19" t="e">
        <f t="shared" ref="R927:R928" si="277">IF(Q927&lt;&gt;Q926,R926+1,R926)</f>
        <v>#REF!</v>
      </c>
      <c r="S927" s="30">
        <v>241</v>
      </c>
      <c r="T927" s="19" t="str">
        <f t="shared" si="221"/>
        <v>Emberiza schoeniclus</v>
      </c>
      <c r="U927" s="29" t="s">
        <v>3140</v>
      </c>
      <c r="V927" s="19" t="e">
        <f t="array" aca="1" ref="V927" ca="1">_xludf.XLOOKUP(U927,#REF!,#REF!)</f>
        <v>#NAME?</v>
      </c>
      <c r="W927" s="29">
        <v>30807</v>
      </c>
      <c r="X927" s="3" t="str">
        <f t="shared" si="226"/>
        <v/>
      </c>
      <c r="Y927" s="2" t="e">
        <f t="shared" si="222"/>
        <v>#REF!</v>
      </c>
      <c r="Z927" s="2" t="e">
        <f t="shared" si="223"/>
        <v>#REF!</v>
      </c>
      <c r="AA927" s="2" t="e">
        <f t="shared" si="224"/>
        <v>#REF!</v>
      </c>
      <c r="AB927" s="20" t="str">
        <f t="shared" si="193"/>
        <v>Common Reed Bunting</v>
      </c>
      <c r="AC927" s="2" t="e">
        <f t="array" ref="AC927">IF(K927="3_art",IF(AB927=_xludf.XLOOKUP(W927,#REF!,#REF!),"",_xludf.XLOOKUP(W927,#REF!,#REF!)),IF(K927="2_familj",IF(AB927=_xludf.XLOOKUP(W927,#REF!,#REF!),"",_xludf.XLOOKUP(W927,#REF!,#REF!)),""))</f>
        <v>#REF!</v>
      </c>
    </row>
    <row r="928" spans="1:29" ht="13.5" customHeight="1">
      <c r="A928" s="37"/>
      <c r="B928" s="38" t="s">
        <v>36</v>
      </c>
      <c r="C928" s="38" t="s">
        <v>37</v>
      </c>
      <c r="D928" s="51"/>
      <c r="E928" s="65" t="s">
        <v>3143</v>
      </c>
      <c r="F928" s="45" t="s">
        <v>3144</v>
      </c>
      <c r="G928" s="92" t="s">
        <v>3145</v>
      </c>
      <c r="H928" s="60"/>
      <c r="I928" s="137"/>
      <c r="J928" s="137"/>
      <c r="K928" s="29" t="e">
        <f t="shared" si="220"/>
        <v>#REF!</v>
      </c>
      <c r="L928" s="30">
        <v>1</v>
      </c>
      <c r="M928" s="29" t="e">
        <f t="shared" si="275"/>
        <v>#REF!</v>
      </c>
      <c r="N928" s="29">
        <v>23</v>
      </c>
      <c r="O928" s="29" t="e">
        <f t="shared" si="225"/>
        <v>#REF!</v>
      </c>
      <c r="P928" s="30">
        <v>70</v>
      </c>
      <c r="Q928" s="29" t="str">
        <f t="shared" si="276"/>
        <v>Emberiza</v>
      </c>
      <c r="R928" s="29" t="e">
        <f t="shared" si="277"/>
        <v>#REF!</v>
      </c>
      <c r="S928" s="30">
        <v>241</v>
      </c>
      <c r="T928" s="29" t="str">
        <f t="shared" si="221"/>
        <v>Emberiza schoeniclus schoeniclus</v>
      </c>
      <c r="U928" s="29" t="s">
        <v>3146</v>
      </c>
      <c r="V928" s="29" t="e">
        <f t="array" aca="1" ref="V928" ca="1">_xludf.XLOOKUP(U928,#REF!,#REF!)</f>
        <v>#NAME?</v>
      </c>
      <c r="W928" s="29">
        <v>30809</v>
      </c>
      <c r="X928" s="138" t="str">
        <f t="shared" si="226"/>
        <v/>
      </c>
      <c r="Y928" s="138" t="e">
        <f t="shared" si="222"/>
        <v>#REF!</v>
      </c>
      <c r="Z928" s="138" t="e">
        <f t="shared" si="223"/>
        <v>#REF!</v>
      </c>
      <c r="AA928" s="138" t="e">
        <f t="shared" si="224"/>
        <v>#REF!</v>
      </c>
      <c r="AB928" s="139" t="str">
        <f t="shared" si="193"/>
        <v xml:space="preserve">   Northern Reed Bunting</v>
      </c>
      <c r="AC928" s="138" t="e">
        <f t="array" ref="AC928">IF(K928="3_art",IF(AB928=_xludf.XLOOKUP(W928,#REF!,#REF!),"",_xludf.XLOOKUP(W928,#REF!,#REF!)),IF(K928="2_familj",IF(AB928=_xludf.XLOOKUP(W928,#REF!,#REF!),"",_xludf.XLOOKUP(W928,#REF!,#REF!)),""))</f>
        <v>#REF!</v>
      </c>
    </row>
    <row r="929" spans="1:29" ht="13.5" customHeight="1">
      <c r="A929" s="38" t="s">
        <v>84</v>
      </c>
      <c r="B929" s="38" t="s">
        <v>36</v>
      </c>
      <c r="C929" s="38" t="s">
        <v>31</v>
      </c>
      <c r="D929" s="66" t="s">
        <v>377</v>
      </c>
      <c r="E929" s="68" t="s">
        <v>3147</v>
      </c>
      <c r="F929" s="41" t="s">
        <v>3148</v>
      </c>
      <c r="G929" s="41" t="s">
        <v>3149</v>
      </c>
      <c r="H929" s="49"/>
      <c r="K929" s="29" t="e">
        <f t="shared" si="220"/>
        <v>#REF!</v>
      </c>
      <c r="L929" s="30">
        <v>1</v>
      </c>
      <c r="M929" s="19" t="e">
        <f>IF(K929="1_ordning",M935+1,M935)</f>
        <v>#REF!</v>
      </c>
      <c r="N929" s="29">
        <v>23</v>
      </c>
      <c r="O929" s="19" t="e">
        <f t="shared" si="225"/>
        <v>#REF!</v>
      </c>
      <c r="P929" s="30">
        <v>70</v>
      </c>
      <c r="Q929" s="19" t="str">
        <f>IF(LEN(E929)-LEN(SUBSTITUTE(E929," ",""))=1,LEFT(E929,FIND(" ",E929)-1),Q935)</f>
        <v>Emberiza</v>
      </c>
      <c r="R929" s="19" t="e">
        <f>IF(Q929&lt;&gt;Q935,R935+1,R935)</f>
        <v>#REF!</v>
      </c>
      <c r="S929" s="30">
        <v>241</v>
      </c>
      <c r="T929" s="19" t="str">
        <f t="shared" si="221"/>
        <v>Emberiza chrysophrys</v>
      </c>
      <c r="U929" s="29" t="s">
        <v>3147</v>
      </c>
      <c r="V929" s="19" t="e">
        <f t="array" aca="1" ref="V929" ca="1">_xludf.XLOOKUP(U929,#REF!,#REF!)</f>
        <v>#NAME?</v>
      </c>
      <c r="W929" s="29">
        <v>30827</v>
      </c>
      <c r="X929" s="3" t="str">
        <f t="shared" si="226"/>
        <v/>
      </c>
      <c r="Y929" s="2" t="e">
        <f t="shared" si="222"/>
        <v>#REF!</v>
      </c>
      <c r="Z929" s="2" t="e">
        <f t="shared" si="223"/>
        <v>#REF!</v>
      </c>
      <c r="AA929" s="2" t="e">
        <f t="shared" si="224"/>
        <v>#REF!</v>
      </c>
      <c r="AB929" s="20" t="str">
        <f t="shared" si="193"/>
        <v>Yellow-browed Bunting</v>
      </c>
      <c r="AC929" s="2" t="e">
        <f t="array" ref="AC929">IF(K929="3_art",IF(AB929=_xludf.XLOOKUP(W929,#REF!,#REF!),"",_xludf.XLOOKUP(W929,#REF!,#REF!)),IF(K929="2_familj",IF(AB929=_xludf.XLOOKUP(W929,#REF!,#REF!),"",_xludf.XLOOKUP(W929,#REF!,#REF!)),""))</f>
        <v>#REF!</v>
      </c>
    </row>
    <row r="930" spans="1:29" ht="13.5" customHeight="1">
      <c r="A930" s="38" t="s">
        <v>84</v>
      </c>
      <c r="B930" s="37"/>
      <c r="C930" s="37"/>
      <c r="D930" s="83"/>
      <c r="E930" s="68" t="s">
        <v>3150</v>
      </c>
      <c r="F930" s="41" t="s">
        <v>3151</v>
      </c>
      <c r="G930" s="41" t="s">
        <v>3152</v>
      </c>
      <c r="H930" s="49"/>
      <c r="K930" s="29" t="e">
        <f t="shared" si="220"/>
        <v>#REF!</v>
      </c>
      <c r="L930" s="30">
        <v>1</v>
      </c>
      <c r="M930" s="19" t="e">
        <f>IF(K930="1_ordning",M928+1,M928)</f>
        <v>#REF!</v>
      </c>
      <c r="N930" s="29">
        <v>23</v>
      </c>
      <c r="O930" s="19" t="e">
        <f t="shared" si="225"/>
        <v>#REF!</v>
      </c>
      <c r="P930" s="30">
        <v>70</v>
      </c>
      <c r="Q930" s="19" t="str">
        <f>IF(LEN(E930)-LEN(SUBSTITUTE(E930," ",""))=1,LEFT(E930,FIND(" ",E930)-1),Q928)</f>
        <v>Emberiza</v>
      </c>
      <c r="R930" s="19" t="e">
        <f>IF(Q930&lt;&gt;Q928,R928+1,R928)</f>
        <v>#REF!</v>
      </c>
      <c r="S930" s="30">
        <v>241</v>
      </c>
      <c r="T930" s="19" t="str">
        <f t="shared" si="221"/>
        <v>Emberiza aureola</v>
      </c>
      <c r="U930" s="29" t="s">
        <v>3150</v>
      </c>
      <c r="V930" s="19" t="e">
        <f t="array" aca="1" ref="V930" ca="1">_xludf.XLOOKUP(U930,#REF!,#REF!)</f>
        <v>#NAME?</v>
      </c>
      <c r="W930" s="29">
        <v>30833</v>
      </c>
      <c r="X930" s="3" t="str">
        <f t="shared" si="226"/>
        <v/>
      </c>
      <c r="Y930" s="2" t="e">
        <f t="shared" si="222"/>
        <v>#REF!</v>
      </c>
      <c r="Z930" s="2" t="e">
        <f t="shared" si="223"/>
        <v>#REF!</v>
      </c>
      <c r="AA930" s="2" t="e">
        <f t="shared" si="224"/>
        <v>#REF!</v>
      </c>
      <c r="AB930" s="20" t="str">
        <f t="shared" si="193"/>
        <v>Yellow-breasted Bunting</v>
      </c>
      <c r="AC930" s="2" t="e">
        <f t="array" ref="AC930">IF(K930="3_art",IF(AB930=_xludf.XLOOKUP(W930,#REF!,#REF!),"",_xludf.XLOOKUP(W930,#REF!,#REF!)),IF(K930="2_familj",IF(AB930=_xludf.XLOOKUP(W930,#REF!,#REF!),"",_xludf.XLOOKUP(W930,#REF!,#REF!)),""))</f>
        <v>#REF!</v>
      </c>
    </row>
    <row r="931" spans="1:29" ht="13.5" customHeight="1">
      <c r="A931" s="37"/>
      <c r="B931" s="38" t="s">
        <v>36</v>
      </c>
      <c r="C931" s="38" t="s">
        <v>31</v>
      </c>
      <c r="D931" s="72" t="s">
        <v>3153</v>
      </c>
      <c r="E931" s="65" t="s">
        <v>3154</v>
      </c>
      <c r="F931" s="45" t="s">
        <v>3155</v>
      </c>
      <c r="G931" s="92" t="s">
        <v>3156</v>
      </c>
      <c r="H931" s="60"/>
      <c r="K931" s="29" t="e">
        <f t="shared" si="220"/>
        <v>#REF!</v>
      </c>
      <c r="L931" s="30">
        <v>1</v>
      </c>
      <c r="M931" s="19" t="e">
        <f t="shared" ref="M931:M935" si="278">IF(K931="1_ordning",M930+1,M930)</f>
        <v>#REF!</v>
      </c>
      <c r="N931" s="29">
        <v>23</v>
      </c>
      <c r="O931" s="19" t="e">
        <f t="shared" si="225"/>
        <v>#REF!</v>
      </c>
      <c r="P931" s="30">
        <v>70</v>
      </c>
      <c r="Q931" s="19" t="str">
        <f t="shared" ref="Q931:Q935" si="279">IF(LEN(E931)-LEN(SUBSTITUTE(E931," ",""))=1,LEFT(E931,FIND(" ",E931)-1),Q930)</f>
        <v>Emberiza</v>
      </c>
      <c r="R931" s="19" t="e">
        <f t="shared" ref="R931:R935" si="280">IF(Q931&lt;&gt;Q930,R930+1,R930)</f>
        <v>#REF!</v>
      </c>
      <c r="S931" s="30">
        <v>241</v>
      </c>
      <c r="T931" s="19" t="str">
        <f t="shared" si="221"/>
        <v>Emberiza aureola aureola</v>
      </c>
      <c r="U931" s="29" t="s">
        <v>3157</v>
      </c>
      <c r="V931" s="19" t="e">
        <f t="array" aca="1" ref="V931" ca="1">_xludf.XLOOKUP(U931,#REF!,#REF!)</f>
        <v>#NAME?</v>
      </c>
      <c r="W931" s="29">
        <v>30834</v>
      </c>
      <c r="X931" s="3" t="str">
        <f t="shared" si="226"/>
        <v/>
      </c>
      <c r="Y931" s="2" t="e">
        <f t="shared" si="222"/>
        <v>#REF!</v>
      </c>
      <c r="Z931" s="2" t="e">
        <f t="shared" si="223"/>
        <v>#REF!</v>
      </c>
      <c r="AA931" s="2" t="e">
        <f t="shared" si="224"/>
        <v>#REF!</v>
      </c>
      <c r="AB931" s="20" t="str">
        <f t="shared" si="193"/>
        <v xml:space="preserve">   Western Yellow-breasted Bunting</v>
      </c>
      <c r="AC931" s="2" t="e">
        <f t="array" ref="AC931">IF(K931="3_art",IF(AB931=_xludf.XLOOKUP(W931,#REF!,#REF!),"",_xludf.XLOOKUP(W931,#REF!,#REF!)),IF(K931="2_familj",IF(AB931=_xludf.XLOOKUP(W931,#REF!,#REF!),"",_xludf.XLOOKUP(W931,#REF!,#REF!)),""))</f>
        <v>#REF!</v>
      </c>
    </row>
    <row r="932" spans="1:29" ht="13.5" customHeight="1">
      <c r="A932" s="37"/>
      <c r="B932" s="38" t="s">
        <v>36</v>
      </c>
      <c r="C932" s="38" t="s">
        <v>37</v>
      </c>
      <c r="D932" s="48"/>
      <c r="E932" s="68" t="s">
        <v>3158</v>
      </c>
      <c r="F932" s="41" t="s">
        <v>3159</v>
      </c>
      <c r="G932" s="41" t="s">
        <v>3160</v>
      </c>
      <c r="H932" s="49"/>
      <c r="K932" s="29" t="e">
        <f t="shared" si="220"/>
        <v>#REF!</v>
      </c>
      <c r="L932" s="30">
        <v>1</v>
      </c>
      <c r="M932" s="19" t="e">
        <f t="shared" si="278"/>
        <v>#REF!</v>
      </c>
      <c r="N932" s="29">
        <v>23</v>
      </c>
      <c r="O932" s="19" t="e">
        <f t="shared" si="225"/>
        <v>#REF!</v>
      </c>
      <c r="P932" s="30">
        <v>70</v>
      </c>
      <c r="Q932" s="19" t="str">
        <f t="shared" si="279"/>
        <v>Emberiza</v>
      </c>
      <c r="R932" s="19" t="e">
        <f t="shared" si="280"/>
        <v>#REF!</v>
      </c>
      <c r="S932" s="30">
        <v>241</v>
      </c>
      <c r="T932" s="19" t="str">
        <f t="shared" si="221"/>
        <v>Emberiza pusilla</v>
      </c>
      <c r="U932" s="29" t="s">
        <v>3158</v>
      </c>
      <c r="V932" s="19" t="e">
        <f t="array" aca="1" ref="V932" ca="1">_xludf.XLOOKUP(U932,#REF!,#REF!)</f>
        <v>#NAME?</v>
      </c>
      <c r="W932" s="29">
        <v>30836</v>
      </c>
      <c r="X932" s="3" t="str">
        <f t="shared" si="226"/>
        <v/>
      </c>
      <c r="Y932" s="2" t="e">
        <f t="shared" si="222"/>
        <v>#REF!</v>
      </c>
      <c r="Z932" s="2" t="e">
        <f t="shared" si="223"/>
        <v>#REF!</v>
      </c>
      <c r="AA932" s="2" t="e">
        <f t="shared" si="224"/>
        <v>#REF!</v>
      </c>
      <c r="AB932" s="20" t="str">
        <f t="shared" si="193"/>
        <v>Little Bunting</v>
      </c>
      <c r="AC932" s="2" t="e">
        <f t="array" ref="AC932">IF(K932="3_art",IF(AB932=_xludf.XLOOKUP(W932,#REF!,#REF!),"",_xludf.XLOOKUP(W932,#REF!,#REF!)),IF(K932="2_familj",IF(AB932=_xludf.XLOOKUP(W932,#REF!,#REF!),"",_xludf.XLOOKUP(W932,#REF!,#REF!)),""))</f>
        <v>#REF!</v>
      </c>
    </row>
    <row r="933" spans="1:29" ht="13.5" customHeight="1">
      <c r="A933" s="37"/>
      <c r="B933" s="38" t="s">
        <v>36</v>
      </c>
      <c r="C933" s="38" t="s">
        <v>37</v>
      </c>
      <c r="D933" s="48"/>
      <c r="E933" s="68" t="s">
        <v>3161</v>
      </c>
      <c r="F933" s="41" t="s">
        <v>3162</v>
      </c>
      <c r="G933" s="41" t="s">
        <v>3163</v>
      </c>
      <c r="H933" s="84"/>
      <c r="K933" s="29" t="e">
        <f t="shared" si="220"/>
        <v>#REF!</v>
      </c>
      <c r="L933" s="30">
        <v>1</v>
      </c>
      <c r="M933" s="19" t="e">
        <f t="shared" si="278"/>
        <v>#REF!</v>
      </c>
      <c r="N933" s="29">
        <v>23</v>
      </c>
      <c r="O933" s="19" t="e">
        <f t="shared" si="225"/>
        <v>#REF!</v>
      </c>
      <c r="P933" s="30">
        <v>70</v>
      </c>
      <c r="Q933" s="19" t="str">
        <f t="shared" si="279"/>
        <v>Emberiza</v>
      </c>
      <c r="R933" s="19" t="e">
        <f t="shared" si="280"/>
        <v>#REF!</v>
      </c>
      <c r="S933" s="30">
        <v>241</v>
      </c>
      <c r="T933" s="19" t="str">
        <f t="shared" si="221"/>
        <v>Emberiza rustica</v>
      </c>
      <c r="U933" s="29" t="s">
        <v>3161</v>
      </c>
      <c r="V933" s="19" t="e">
        <f t="array" aca="1" ref="V933" ca="1">_xludf.XLOOKUP(U933,#REF!,#REF!)</f>
        <v>#NAME?</v>
      </c>
      <c r="W933" s="29">
        <v>30837</v>
      </c>
      <c r="X933" s="3" t="str">
        <f t="shared" si="226"/>
        <v/>
      </c>
      <c r="Y933" s="2" t="e">
        <f t="shared" si="222"/>
        <v>#REF!</v>
      </c>
      <c r="Z933" s="2" t="e">
        <f t="shared" si="223"/>
        <v>#REF!</v>
      </c>
      <c r="AA933" s="2" t="e">
        <f t="shared" si="224"/>
        <v>#REF!</v>
      </c>
      <c r="AB933" s="20" t="str">
        <f t="shared" si="193"/>
        <v>Rustic Bunting</v>
      </c>
      <c r="AC933" s="2" t="e">
        <f t="array" ref="AC933">IF(K933="3_art",IF(AB933=_xludf.XLOOKUP(W933,#REF!,#REF!),"",_xludf.XLOOKUP(W933,#REF!,#REF!)),IF(K933="2_familj",IF(AB933=_xludf.XLOOKUP(W933,#REF!,#REF!),"",_xludf.XLOOKUP(W933,#REF!,#REF!)),""))</f>
        <v>#REF!</v>
      </c>
    </row>
    <row r="934" spans="1:29" ht="13.5" customHeight="1">
      <c r="A934" s="38" t="s">
        <v>84</v>
      </c>
      <c r="B934" s="37"/>
      <c r="C934" s="37"/>
      <c r="D934" s="83"/>
      <c r="E934" s="68" t="s">
        <v>3164</v>
      </c>
      <c r="F934" s="41" t="s">
        <v>3165</v>
      </c>
      <c r="G934" s="41" t="s">
        <v>3166</v>
      </c>
      <c r="H934" s="49"/>
      <c r="K934" s="29" t="e">
        <f t="shared" si="220"/>
        <v>#REF!</v>
      </c>
      <c r="L934" s="30">
        <v>1</v>
      </c>
      <c r="M934" s="19" t="e">
        <f t="shared" si="278"/>
        <v>#REF!</v>
      </c>
      <c r="N934" s="29">
        <v>23</v>
      </c>
      <c r="O934" s="19" t="e">
        <f t="shared" si="225"/>
        <v>#REF!</v>
      </c>
      <c r="P934" s="30">
        <v>70</v>
      </c>
      <c r="Q934" s="19" t="str">
        <f t="shared" si="279"/>
        <v>Emberiza</v>
      </c>
      <c r="R934" s="19" t="e">
        <f t="shared" si="280"/>
        <v>#REF!</v>
      </c>
      <c r="S934" s="30">
        <v>241</v>
      </c>
      <c r="T934" s="19" t="str">
        <f t="shared" si="221"/>
        <v>Emberiza spodocephala</v>
      </c>
      <c r="U934" s="29" t="s">
        <v>3164</v>
      </c>
      <c r="V934" s="19" t="e">
        <f t="array" aca="1" ref="V934" ca="1">_xludf.XLOOKUP(U934,#REF!,#REF!)</f>
        <v>#NAME?</v>
      </c>
      <c r="W934" s="29">
        <v>30840</v>
      </c>
      <c r="X934" s="3" t="str">
        <f t="shared" si="226"/>
        <v/>
      </c>
      <c r="Y934" s="2" t="e">
        <f t="shared" si="222"/>
        <v>#REF!</v>
      </c>
      <c r="Z934" s="2" t="e">
        <f t="shared" si="223"/>
        <v>#REF!</v>
      </c>
      <c r="AA934" s="2" t="e">
        <f t="shared" si="224"/>
        <v>#REF!</v>
      </c>
      <c r="AB934" s="20" t="str">
        <f t="shared" si="193"/>
        <v>Black-faced Bunting</v>
      </c>
      <c r="AC934" s="2" t="e">
        <f t="array" ref="AC934">IF(K934="3_art",IF(AB934=_xludf.XLOOKUP(W934,#REF!,#REF!),"",_xludf.XLOOKUP(W934,#REF!,#REF!)),IF(K934="2_familj",IF(AB934=_xludf.XLOOKUP(W934,#REF!,#REF!),"",_xludf.XLOOKUP(W934,#REF!,#REF!)),""))</f>
        <v>#REF!</v>
      </c>
    </row>
    <row r="935" spans="1:29" ht="13.5" customHeight="1">
      <c r="A935" s="37"/>
      <c r="B935" s="38" t="s">
        <v>36</v>
      </c>
      <c r="C935" s="38" t="s">
        <v>31</v>
      </c>
      <c r="D935" s="62" t="s">
        <v>1610</v>
      </c>
      <c r="E935" s="65" t="s">
        <v>3167</v>
      </c>
      <c r="F935" s="45" t="s">
        <v>3168</v>
      </c>
      <c r="G935" s="45" t="s">
        <v>3169</v>
      </c>
      <c r="H935" s="49"/>
      <c r="K935" s="29" t="e">
        <f t="shared" si="220"/>
        <v>#REF!</v>
      </c>
      <c r="L935" s="30">
        <v>1</v>
      </c>
      <c r="M935" s="19" t="e">
        <f t="shared" si="278"/>
        <v>#REF!</v>
      </c>
      <c r="N935" s="29">
        <v>23</v>
      </c>
      <c r="O935" s="19" t="e">
        <f t="shared" si="225"/>
        <v>#REF!</v>
      </c>
      <c r="P935" s="30">
        <v>70</v>
      </c>
      <c r="Q935" s="19" t="str">
        <f t="shared" si="279"/>
        <v>Emberiza</v>
      </c>
      <c r="R935" s="19" t="e">
        <f t="shared" si="280"/>
        <v>#REF!</v>
      </c>
      <c r="S935" s="30">
        <v>241</v>
      </c>
      <c r="T935" s="19" t="str">
        <f t="shared" si="221"/>
        <v>Emberiza spodocephala spodocephala</v>
      </c>
      <c r="U935" s="29" t="s">
        <v>3170</v>
      </c>
      <c r="V935" s="19" t="e">
        <f t="array" aca="1" ref="V935" ca="1">_xludf.XLOOKUP(U935,#REF!,#REF!)</f>
        <v>#NAME?</v>
      </c>
      <c r="W935" s="29">
        <v>30841</v>
      </c>
      <c r="X935" s="3" t="str">
        <f t="shared" si="226"/>
        <v/>
      </c>
      <c r="Y935" s="2" t="e">
        <f t="shared" si="222"/>
        <v>#REF!</v>
      </c>
      <c r="Z935" s="2" t="e">
        <f t="shared" si="223"/>
        <v>#REF!</v>
      </c>
      <c r="AA935" s="2" t="e">
        <f t="shared" si="224"/>
        <v>#REF!</v>
      </c>
      <c r="AB935" s="20" t="str">
        <f t="shared" si="193"/>
        <v xml:space="preserve">   Western Black-faced Bunting</v>
      </c>
      <c r="AC935" s="2" t="e">
        <f t="array" ref="AC935">IF(K935="3_art",IF(AB935=_xludf.XLOOKUP(W935,#REF!,#REF!),"",_xludf.XLOOKUP(W935,#REF!,#REF!)),IF(K935="2_familj",IF(AB935=_xludf.XLOOKUP(W935,#REF!,#REF!),"",_xludf.XLOOKUP(W935,#REF!,#REF!)),""))</f>
        <v>#REF!</v>
      </c>
    </row>
    <row r="936" spans="1:29" ht="13.5" customHeight="1">
      <c r="A936" s="38" t="s">
        <v>84</v>
      </c>
      <c r="B936" s="38" t="s">
        <v>36</v>
      </c>
      <c r="C936" s="38" t="s">
        <v>31</v>
      </c>
      <c r="D936" s="62" t="s">
        <v>1362</v>
      </c>
      <c r="E936" s="68" t="s">
        <v>3171</v>
      </c>
      <c r="F936" s="41" t="s">
        <v>3172</v>
      </c>
      <c r="G936" s="41" t="s">
        <v>3173</v>
      </c>
      <c r="H936" s="49"/>
      <c r="K936" s="29" t="e">
        <f t="shared" si="220"/>
        <v>#REF!</v>
      </c>
      <c r="L936" s="30">
        <v>1</v>
      </c>
      <c r="M936" s="19" t="e">
        <f>IF(K936="1_ordning",M925+1,M925)</f>
        <v>#REF!</v>
      </c>
      <c r="N936" s="29">
        <v>23</v>
      </c>
      <c r="O936" s="19" t="e">
        <f t="shared" si="225"/>
        <v>#REF!</v>
      </c>
      <c r="P936" s="30">
        <v>70</v>
      </c>
      <c r="Q936" s="19" t="str">
        <f>IF(LEN(E936)-LEN(SUBSTITUTE(E936," ",""))=1,LEFT(E936,FIND(" ",E936)-1),Q925)</f>
        <v>Emberiza</v>
      </c>
      <c r="R936" s="19" t="e">
        <f>IF(Q936&lt;&gt;Q925,R925+1,R925)</f>
        <v>#REF!</v>
      </c>
      <c r="S936" s="30">
        <v>241</v>
      </c>
      <c r="T936" s="19" t="str">
        <f t="shared" si="221"/>
        <v>Emberiza melanocephala</v>
      </c>
      <c r="U936" s="29" t="s">
        <v>3171</v>
      </c>
      <c r="V936" s="19" t="e">
        <f t="array" aca="1" ref="V936" ca="1">_xludf.XLOOKUP(U936,#REF!,#REF!)</f>
        <v>#NAME?</v>
      </c>
      <c r="W936" s="29">
        <v>30844</v>
      </c>
      <c r="X936" s="3" t="str">
        <f t="shared" si="226"/>
        <v/>
      </c>
      <c r="Y936" s="2" t="e">
        <f t="shared" si="222"/>
        <v>#REF!</v>
      </c>
      <c r="Z936" s="2" t="e">
        <f t="shared" si="223"/>
        <v>#REF!</v>
      </c>
      <c r="AA936" s="2" t="e">
        <f t="shared" si="224"/>
        <v>#REF!</v>
      </c>
      <c r="AB936" s="20" t="str">
        <f t="shared" si="193"/>
        <v>Black-headed Bunting</v>
      </c>
      <c r="AC936" s="2" t="e">
        <f t="array" ref="AC936">IF(K936="3_art",IF(AB936=_xludf.XLOOKUP(W936,#REF!,#REF!),"",_xludf.XLOOKUP(W936,#REF!,#REF!)),IF(K936="2_familj",IF(AB936=_xludf.XLOOKUP(W936,#REF!,#REF!),"",_xludf.XLOOKUP(W936,#REF!,#REF!)),""))</f>
        <v>#REF!</v>
      </c>
    </row>
    <row r="937" spans="1:29" ht="13.5" customHeight="1">
      <c r="A937" s="37"/>
      <c r="B937" s="38"/>
      <c r="C937" s="38"/>
      <c r="D937" s="48"/>
      <c r="E937" s="68" t="s">
        <v>3174</v>
      </c>
      <c r="F937" s="41" t="s">
        <v>3175</v>
      </c>
      <c r="G937" s="41" t="s">
        <v>3176</v>
      </c>
      <c r="H937" s="49"/>
      <c r="K937" s="29" t="e">
        <f t="shared" si="220"/>
        <v>#REF!</v>
      </c>
      <c r="L937" s="30">
        <v>1</v>
      </c>
      <c r="M937" s="19" t="e">
        <f t="shared" ref="M937:M940" si="281">IF(K937="1_ordning",M936+1,M936)</f>
        <v>#REF!</v>
      </c>
      <c r="N937" s="29">
        <v>23</v>
      </c>
      <c r="O937" s="19" t="e">
        <f t="shared" si="225"/>
        <v>#REF!</v>
      </c>
      <c r="P937" s="30">
        <v>70</v>
      </c>
      <c r="Q937" s="19" t="str">
        <f t="shared" ref="Q937:Q940" si="282">IF(LEN(E937)-LEN(SUBSTITUTE(E937," ",""))=1,LEFT(E937,FIND(" ",E937)-1),Q936)</f>
        <v>Emberiza</v>
      </c>
      <c r="R937" s="19" t="e">
        <f t="shared" ref="R937:R940" si="283">IF(Q937&lt;&gt;Q936,R936+1,R936)</f>
        <v>#REF!</v>
      </c>
      <c r="S937" s="30">
        <v>241</v>
      </c>
      <c r="T937" s="19" t="str">
        <f t="shared" si="221"/>
        <v>Emberiza calandra</v>
      </c>
      <c r="U937" s="29" t="s">
        <v>3174</v>
      </c>
      <c r="V937" s="19" t="e">
        <f t="array" aca="1" ref="V937" ca="1">_xludf.XLOOKUP(U937,#REF!,#REF!)</f>
        <v>#NAME?</v>
      </c>
      <c r="W937" s="29">
        <v>30846</v>
      </c>
      <c r="X937" s="3" t="str">
        <f t="shared" si="226"/>
        <v/>
      </c>
      <c r="Y937" s="2" t="e">
        <f t="shared" si="222"/>
        <v>#REF!</v>
      </c>
      <c r="Z937" s="2" t="e">
        <f t="shared" si="223"/>
        <v>#REF!</v>
      </c>
      <c r="AA937" s="2" t="e">
        <f t="shared" si="224"/>
        <v>#REF!</v>
      </c>
      <c r="AB937" s="20" t="str">
        <f t="shared" si="193"/>
        <v>Corn Bunting</v>
      </c>
      <c r="AC937" s="2" t="e">
        <f t="array" ref="AC937">IF(K937="3_art",IF(AB937=_xludf.XLOOKUP(W937,#REF!,#REF!),"",_xludf.XLOOKUP(W937,#REF!,#REF!)),IF(K937="2_familj",IF(AB937=_xludf.XLOOKUP(W937,#REF!,#REF!),"",_xludf.XLOOKUP(W937,#REF!,#REF!)),""))</f>
        <v>#REF!</v>
      </c>
    </row>
    <row r="938" spans="1:29" ht="13.5" customHeight="1">
      <c r="A938" s="38"/>
      <c r="B938" s="38" t="s">
        <v>36</v>
      </c>
      <c r="C938" s="38" t="s">
        <v>37</v>
      </c>
      <c r="D938" s="51"/>
      <c r="E938" s="65" t="s">
        <v>3177</v>
      </c>
      <c r="F938" s="45" t="s">
        <v>3178</v>
      </c>
      <c r="G938" s="45" t="s">
        <v>3179</v>
      </c>
      <c r="H938" s="79"/>
      <c r="K938" s="29" t="e">
        <f t="shared" si="220"/>
        <v>#REF!</v>
      </c>
      <c r="L938" s="30">
        <v>1</v>
      </c>
      <c r="M938" s="19" t="e">
        <f t="shared" si="281"/>
        <v>#REF!</v>
      </c>
      <c r="N938" s="29">
        <v>23</v>
      </c>
      <c r="O938" s="19" t="e">
        <f t="shared" si="225"/>
        <v>#REF!</v>
      </c>
      <c r="P938" s="30">
        <v>70</v>
      </c>
      <c r="Q938" s="19" t="str">
        <f t="shared" si="282"/>
        <v>Emberiza</v>
      </c>
      <c r="R938" s="19" t="e">
        <f t="shared" si="283"/>
        <v>#REF!</v>
      </c>
      <c r="S938" s="30">
        <v>241</v>
      </c>
      <c r="T938" s="19" t="str">
        <f t="shared" si="221"/>
        <v>Emberiza calandra calandra</v>
      </c>
      <c r="U938" s="29" t="s">
        <v>3180</v>
      </c>
      <c r="V938" s="19" t="e">
        <f t="array" aca="1" ref="V938" ca="1">_xludf.XLOOKUP(U938,#REF!,#REF!)</f>
        <v>#NAME?</v>
      </c>
      <c r="W938" s="29">
        <v>30847</v>
      </c>
      <c r="X938" s="3" t="str">
        <f t="shared" si="226"/>
        <v/>
      </c>
      <c r="Y938" s="2" t="e">
        <f t="shared" si="222"/>
        <v>#REF!</v>
      </c>
      <c r="Z938" s="2" t="e">
        <f t="shared" si="223"/>
        <v>#REF!</v>
      </c>
      <c r="AA938" s="2" t="e">
        <f t="shared" si="224"/>
        <v>#REF!</v>
      </c>
      <c r="AB938" s="20" t="str">
        <f t="shared" si="193"/>
        <v xml:space="preserve">   Western Corn Bunting</v>
      </c>
      <c r="AC938" s="2" t="e">
        <f t="array" ref="AC938">IF(K938="3_art",IF(AB938=_xludf.XLOOKUP(W938,#REF!,#REF!),"",_xludf.XLOOKUP(W938,#REF!,#REF!)),IF(K938="2_familj",IF(AB938=_xludf.XLOOKUP(W938,#REF!,#REF!),"",_xludf.XLOOKUP(W938,#REF!,#REF!)),""))</f>
        <v>#REF!</v>
      </c>
    </row>
    <row r="939" spans="1:29" ht="13.5" customHeight="1">
      <c r="A939" s="38" t="s">
        <v>84</v>
      </c>
      <c r="B939" s="38" t="s">
        <v>36</v>
      </c>
      <c r="C939" s="38" t="s">
        <v>31</v>
      </c>
      <c r="D939" s="66" t="s">
        <v>377</v>
      </c>
      <c r="E939" s="68" t="s">
        <v>3181</v>
      </c>
      <c r="F939" s="41" t="s">
        <v>3182</v>
      </c>
      <c r="G939" s="41" t="s">
        <v>3183</v>
      </c>
      <c r="H939" s="41" t="s">
        <v>343</v>
      </c>
      <c r="K939" s="29" t="e">
        <f t="shared" si="220"/>
        <v>#REF!</v>
      </c>
      <c r="L939" s="30">
        <v>1</v>
      </c>
      <c r="M939" s="19" t="e">
        <f t="shared" si="281"/>
        <v>#REF!</v>
      </c>
      <c r="N939" s="29">
        <v>23</v>
      </c>
      <c r="O939" s="19" t="e">
        <f t="shared" si="225"/>
        <v>#REF!</v>
      </c>
      <c r="P939" s="30">
        <v>70</v>
      </c>
      <c r="Q939" s="19" t="str">
        <f t="shared" si="282"/>
        <v>Emberiza</v>
      </c>
      <c r="R939" s="19" t="e">
        <f t="shared" si="283"/>
        <v>#REF!</v>
      </c>
      <c r="S939" s="30">
        <v>241</v>
      </c>
      <c r="T939" s="19" t="str">
        <f t="shared" si="221"/>
        <v>Emberiza fucata</v>
      </c>
      <c r="U939" s="29" t="s">
        <v>3181</v>
      </c>
      <c r="V939" s="19" t="e">
        <f t="array" aca="1" ref="V939" ca="1">_xludf.XLOOKUP(U939,#REF!,#REF!)</f>
        <v>#NAME?</v>
      </c>
      <c r="W939" s="29">
        <v>30849</v>
      </c>
      <c r="X939" s="3" t="str">
        <f t="shared" si="226"/>
        <v/>
      </c>
      <c r="Y939" s="2" t="e">
        <f t="shared" si="222"/>
        <v>#REF!</v>
      </c>
      <c r="Z939" s="2" t="e">
        <f t="shared" si="223"/>
        <v>#REF!</v>
      </c>
      <c r="AA939" s="2" t="e">
        <f t="shared" si="224"/>
        <v>#REF!</v>
      </c>
      <c r="AB939" s="20" t="str">
        <f t="shared" si="193"/>
        <v>Chestnut-eared Bunting</v>
      </c>
      <c r="AC939" s="2" t="e">
        <f t="array" ref="AC939">IF(K939="3_art",IF(AB939=_xludf.XLOOKUP(W939,#REF!,#REF!),"",_xludf.XLOOKUP(W939,#REF!,#REF!)),IF(K939="2_familj",IF(AB939=_xludf.XLOOKUP(W939,#REF!,#REF!),"",_xludf.XLOOKUP(W939,#REF!,#REF!)),""))</f>
        <v>#REF!</v>
      </c>
    </row>
    <row r="940" spans="1:29" ht="13.5" customHeight="1">
      <c r="A940" s="38" t="s">
        <v>84</v>
      </c>
      <c r="B940" s="38" t="s">
        <v>36</v>
      </c>
      <c r="C940" s="38" t="s">
        <v>31</v>
      </c>
      <c r="D940" s="66" t="s">
        <v>460</v>
      </c>
      <c r="E940" s="68" t="s">
        <v>3184</v>
      </c>
      <c r="F940" s="41" t="s">
        <v>3185</v>
      </c>
      <c r="G940" s="41" t="s">
        <v>3186</v>
      </c>
      <c r="H940" s="41" t="s">
        <v>343</v>
      </c>
      <c r="K940" s="29" t="e">
        <f t="shared" si="220"/>
        <v>#REF!</v>
      </c>
      <c r="L940" s="30">
        <v>1</v>
      </c>
      <c r="M940" s="19" t="e">
        <f t="shared" si="281"/>
        <v>#REF!</v>
      </c>
      <c r="N940" s="29">
        <v>23</v>
      </c>
      <c r="O940" s="19" t="e">
        <f t="shared" si="225"/>
        <v>#REF!</v>
      </c>
      <c r="P940" s="30">
        <v>70</v>
      </c>
      <c r="Q940" s="19" t="str">
        <f t="shared" si="282"/>
        <v>Emberiza</v>
      </c>
      <c r="R940" s="19" t="e">
        <f t="shared" si="283"/>
        <v>#REF!</v>
      </c>
      <c r="S940" s="30">
        <v>241</v>
      </c>
      <c r="T940" s="19" t="str">
        <f t="shared" si="221"/>
        <v>Emberiza cia</v>
      </c>
      <c r="U940" s="29" t="s">
        <v>3184</v>
      </c>
      <c r="V940" s="19" t="e">
        <f t="array" aca="1" ref="V940" ca="1">_xludf.XLOOKUP(U940,#REF!,#REF!)</f>
        <v>#NAME?</v>
      </c>
      <c r="W940" s="29">
        <v>30867</v>
      </c>
      <c r="X940" s="3" t="str">
        <f t="shared" si="226"/>
        <v/>
      </c>
      <c r="Y940" s="2" t="e">
        <f t="shared" si="222"/>
        <v>#REF!</v>
      </c>
      <c r="Z940" s="2" t="e">
        <f t="shared" si="223"/>
        <v>#REF!</v>
      </c>
      <c r="AA940" s="2" t="e">
        <f t="shared" si="224"/>
        <v>#REF!</v>
      </c>
      <c r="AB940" s="20" t="str">
        <f t="shared" si="193"/>
        <v>Rock Bunting</v>
      </c>
      <c r="AC940" s="2" t="e">
        <f t="array" ref="AC940">IF(K940="3_art",IF(AB940=_xludf.XLOOKUP(W940,#REF!,#REF!),"",_xludf.XLOOKUP(W940,#REF!,#REF!)),IF(K940="2_familj",IF(AB940=_xludf.XLOOKUP(W940,#REF!,#REF!),"",_xludf.XLOOKUP(W940,#REF!,#REF!)),""))</f>
        <v>#REF!</v>
      </c>
    </row>
    <row r="941" spans="1:29" ht="13.5" customHeight="1">
      <c r="A941" s="38" t="s">
        <v>84</v>
      </c>
      <c r="B941" s="38" t="s">
        <v>36</v>
      </c>
      <c r="C941" s="38" t="s">
        <v>31</v>
      </c>
      <c r="D941" s="66" t="s">
        <v>446</v>
      </c>
      <c r="E941" s="68" t="s">
        <v>3187</v>
      </c>
      <c r="F941" s="41" t="s">
        <v>3188</v>
      </c>
      <c r="G941" s="41" t="s">
        <v>3189</v>
      </c>
      <c r="H941" s="41" t="s">
        <v>343</v>
      </c>
      <c r="K941" s="29" t="e">
        <f t="shared" si="220"/>
        <v>#REF!</v>
      </c>
      <c r="L941" s="30">
        <v>1</v>
      </c>
      <c r="M941" s="19" t="e">
        <f>IF(K941="1_ordning",M948+1,M948)</f>
        <v>#REF!</v>
      </c>
      <c r="N941" s="29">
        <v>23</v>
      </c>
      <c r="O941" s="19" t="e">
        <f t="shared" si="225"/>
        <v>#REF!</v>
      </c>
      <c r="P941" s="30">
        <v>70</v>
      </c>
      <c r="Q941" s="19" t="str">
        <f>IF(LEN(E941)-LEN(SUBSTITUTE(E941," ",""))=1,LEFT(E941,FIND(" ",E941)-1),Q948)</f>
        <v>Emberiza</v>
      </c>
      <c r="R941" s="19" t="e">
        <f>IF(Q941&lt;&gt;Q948,R948+1,R948)</f>
        <v>#REF!</v>
      </c>
      <c r="S941" s="30">
        <v>241</v>
      </c>
      <c r="T941" s="19" t="str">
        <f t="shared" si="221"/>
        <v>Emberiza buchanani</v>
      </c>
      <c r="U941" s="29" t="s">
        <v>3187</v>
      </c>
      <c r="V941" s="19" t="e">
        <f t="array" aca="1" ref="V941" ca="1">_xludf.XLOOKUP(U941,#REF!,#REF!)</f>
        <v>#NAME?</v>
      </c>
      <c r="W941" s="29">
        <v>30874</v>
      </c>
      <c r="X941" s="3" t="str">
        <f t="shared" si="226"/>
        <v/>
      </c>
      <c r="Y941" s="2" t="e">
        <f t="shared" si="222"/>
        <v>#REF!</v>
      </c>
      <c r="Z941" s="2" t="e">
        <f t="shared" si="223"/>
        <v>#REF!</v>
      </c>
      <c r="AA941" s="2" t="e">
        <f t="shared" si="224"/>
        <v>#REF!</v>
      </c>
      <c r="AB941" s="20" t="str">
        <f t="shared" si="193"/>
        <v>Grey-necked Bunting</v>
      </c>
      <c r="AC941" s="2" t="e">
        <f t="array" ref="AC941">IF(K941="3_art",IF(AB941=_xludf.XLOOKUP(W941,#REF!,#REF!),"",_xludf.XLOOKUP(W941,#REF!,#REF!)),IF(K941="2_familj",IF(AB941=_xludf.XLOOKUP(W941,#REF!,#REF!),"",_xludf.XLOOKUP(W941,#REF!,#REF!)),""))</f>
        <v>#REF!</v>
      </c>
    </row>
    <row r="942" spans="1:29" ht="13.5" customHeight="1">
      <c r="A942" s="38" t="s">
        <v>84</v>
      </c>
      <c r="B942" s="37"/>
      <c r="C942" s="37"/>
      <c r="D942" s="48"/>
      <c r="E942" s="68" t="s">
        <v>3190</v>
      </c>
      <c r="F942" s="41" t="s">
        <v>3191</v>
      </c>
      <c r="G942" s="41" t="s">
        <v>3192</v>
      </c>
      <c r="H942" s="123"/>
      <c r="K942" s="29" t="e">
        <f t="shared" si="220"/>
        <v>#REF!</v>
      </c>
      <c r="L942" s="30">
        <v>1</v>
      </c>
      <c r="M942" s="19" t="e">
        <f t="shared" ref="M942:M945" si="284">IF(K942="1_ordning",M941+1,M941)</f>
        <v>#REF!</v>
      </c>
      <c r="N942" s="29">
        <v>23</v>
      </c>
      <c r="O942" s="19" t="e">
        <f t="shared" si="225"/>
        <v>#REF!</v>
      </c>
      <c r="P942" s="30">
        <v>70</v>
      </c>
      <c r="Q942" s="19" t="str">
        <f t="shared" ref="Q942:Q945" si="285">IF(LEN(E942)-LEN(SUBSTITUTE(E942," ",""))=1,LEFT(E942,FIND(" ",E942)-1),Q941)</f>
        <v>Emberiza</v>
      </c>
      <c r="R942" s="19" t="e">
        <f t="shared" ref="R942:R945" si="286">IF(Q942&lt;&gt;Q941,R941+1,R941)</f>
        <v>#REF!</v>
      </c>
      <c r="S942" s="30">
        <v>241</v>
      </c>
      <c r="T942" s="19" t="str">
        <f t="shared" si="221"/>
        <v>Emberiza cineracea</v>
      </c>
      <c r="U942" s="29" t="s">
        <v>3190</v>
      </c>
      <c r="V942" s="19" t="e">
        <f t="array" aca="1" ref="V942" ca="1">_xludf.XLOOKUP(U942,#REF!,#REF!)</f>
        <v>#NAME?</v>
      </c>
      <c r="W942" s="29">
        <v>30878</v>
      </c>
      <c r="X942" s="3" t="str">
        <f t="shared" si="226"/>
        <v/>
      </c>
      <c r="Y942" s="2" t="e">
        <f t="shared" si="222"/>
        <v>#REF!</v>
      </c>
      <c r="Z942" s="2" t="e">
        <f t="shared" si="223"/>
        <v>#REF!</v>
      </c>
      <c r="AA942" s="2" t="e">
        <f t="shared" si="224"/>
        <v>#REF!</v>
      </c>
      <c r="AB942" s="20" t="str">
        <f t="shared" si="193"/>
        <v>Cinereous Bunting</v>
      </c>
      <c r="AC942" s="2" t="e">
        <f t="array" ref="AC942">IF(K942="3_art",IF(AB942=_xludf.XLOOKUP(W942,#REF!,#REF!),"",_xludf.XLOOKUP(W942,#REF!,#REF!)),IF(K942="2_familj",IF(AB942=_xludf.XLOOKUP(W942,#REF!,#REF!),"",_xludf.XLOOKUP(W942,#REF!,#REF!)),""))</f>
        <v>#REF!</v>
      </c>
    </row>
    <row r="943" spans="1:29" ht="13.5" customHeight="1">
      <c r="A943" s="37"/>
      <c r="B943" s="38" t="s">
        <v>36</v>
      </c>
      <c r="C943" s="38" t="s">
        <v>31</v>
      </c>
      <c r="D943" s="72" t="s">
        <v>377</v>
      </c>
      <c r="E943" s="65" t="s">
        <v>3193</v>
      </c>
      <c r="F943" s="45" t="s">
        <v>3194</v>
      </c>
      <c r="G943" s="45" t="s">
        <v>3195</v>
      </c>
      <c r="H943" s="49"/>
      <c r="K943" s="29" t="e">
        <f t="shared" si="220"/>
        <v>#REF!</v>
      </c>
      <c r="L943" s="30">
        <v>1</v>
      </c>
      <c r="M943" s="19" t="e">
        <f t="shared" si="284"/>
        <v>#REF!</v>
      </c>
      <c r="N943" s="29">
        <v>23</v>
      </c>
      <c r="O943" s="19" t="e">
        <f t="shared" si="225"/>
        <v>#REF!</v>
      </c>
      <c r="P943" s="30">
        <v>70</v>
      </c>
      <c r="Q943" s="19" t="str">
        <f t="shared" si="285"/>
        <v>Emberiza</v>
      </c>
      <c r="R943" s="19" t="e">
        <f t="shared" si="286"/>
        <v>#REF!</v>
      </c>
      <c r="S943" s="30">
        <v>241</v>
      </c>
      <c r="T943" s="19" t="str">
        <f t="shared" si="221"/>
        <v>Emberiza cineracea semenowi</v>
      </c>
      <c r="U943" s="29" t="s">
        <v>3196</v>
      </c>
      <c r="V943" s="19" t="e">
        <f t="array" aca="1" ref="V943" ca="1">_xludf.XLOOKUP(U943,#REF!,#REF!)</f>
        <v>#NAME?</v>
      </c>
      <c r="W943" s="29">
        <v>30880</v>
      </c>
      <c r="X943" s="3" t="str">
        <f t="shared" si="226"/>
        <v/>
      </c>
      <c r="Y943" s="2" t="e">
        <f t="shared" si="222"/>
        <v>#REF!</v>
      </c>
      <c r="Z943" s="2" t="e">
        <f t="shared" si="223"/>
        <v>#REF!</v>
      </c>
      <c r="AA943" s="2" t="e">
        <f t="shared" si="224"/>
        <v>#REF!</v>
      </c>
      <c r="AB943" s="20" t="str">
        <f t="shared" si="193"/>
        <v xml:space="preserve">   Kurdish Bunting</v>
      </c>
      <c r="AC943" s="2" t="e">
        <f t="array" ref="AC943">IF(K943="3_art",IF(AB943=_xludf.XLOOKUP(W943,#REF!,#REF!),"",_xludf.XLOOKUP(W943,#REF!,#REF!)),IF(K943="2_familj",IF(AB943=_xludf.XLOOKUP(W943,#REF!,#REF!),"",_xludf.XLOOKUP(W943,#REF!,#REF!)),""))</f>
        <v>#REF!</v>
      </c>
    </row>
    <row r="944" spans="1:29" ht="13.5" customHeight="1">
      <c r="A944" s="37"/>
      <c r="B944" s="38" t="s">
        <v>36</v>
      </c>
      <c r="C944" s="38" t="s">
        <v>37</v>
      </c>
      <c r="D944" s="48"/>
      <c r="E944" s="68" t="s">
        <v>3197</v>
      </c>
      <c r="F944" s="41" t="s">
        <v>3198</v>
      </c>
      <c r="G944" s="41" t="s">
        <v>3199</v>
      </c>
      <c r="H944" s="49"/>
      <c r="K944" s="29" t="e">
        <f t="shared" si="220"/>
        <v>#REF!</v>
      </c>
      <c r="L944" s="30">
        <v>1</v>
      </c>
      <c r="M944" s="19" t="e">
        <f t="shared" si="284"/>
        <v>#REF!</v>
      </c>
      <c r="N944" s="29">
        <v>23</v>
      </c>
      <c r="O944" s="19" t="e">
        <f t="shared" si="225"/>
        <v>#REF!</v>
      </c>
      <c r="P944" s="30">
        <v>70</v>
      </c>
      <c r="Q944" s="19" t="str">
        <f t="shared" si="285"/>
        <v>Emberiza</v>
      </c>
      <c r="R944" s="19" t="e">
        <f t="shared" si="286"/>
        <v>#REF!</v>
      </c>
      <c r="S944" s="30">
        <v>241</v>
      </c>
      <c r="T944" s="19" t="str">
        <f t="shared" si="221"/>
        <v>Emberiza hortulana</v>
      </c>
      <c r="U944" s="29" t="s">
        <v>3197</v>
      </c>
      <c r="V944" s="19" t="e">
        <f t="array" aca="1" ref="V944" ca="1">_xludf.XLOOKUP(U944,#REF!,#REF!)</f>
        <v>#NAME?</v>
      </c>
      <c r="W944" s="29">
        <v>30881</v>
      </c>
      <c r="X944" s="3" t="str">
        <f t="shared" si="226"/>
        <v/>
      </c>
      <c r="Y944" s="2" t="e">
        <f t="shared" si="222"/>
        <v>#REF!</v>
      </c>
      <c r="Z944" s="2" t="e">
        <f t="shared" si="223"/>
        <v>#REF!</v>
      </c>
      <c r="AA944" s="2" t="e">
        <f t="shared" si="224"/>
        <v>#REF!</v>
      </c>
      <c r="AB944" s="20" t="str">
        <f t="shared" si="193"/>
        <v>Ortolan Bunting</v>
      </c>
      <c r="AC944" s="2" t="e">
        <f t="array" ref="AC944">IF(K944="3_art",IF(AB944=_xludf.XLOOKUP(W944,#REF!,#REF!),"",_xludf.XLOOKUP(W944,#REF!,#REF!)),IF(K944="2_familj",IF(AB944=_xludf.XLOOKUP(W944,#REF!,#REF!),"",_xludf.XLOOKUP(W944,#REF!,#REF!)),""))</f>
        <v>#REF!</v>
      </c>
    </row>
    <row r="945" spans="1:29" ht="13.5" customHeight="1">
      <c r="A945" s="38" t="s">
        <v>84</v>
      </c>
      <c r="B945" s="38" t="s">
        <v>36</v>
      </c>
      <c r="C945" s="38" t="s">
        <v>31</v>
      </c>
      <c r="D945" s="66" t="s">
        <v>165</v>
      </c>
      <c r="E945" s="68" t="s">
        <v>3200</v>
      </c>
      <c r="F945" s="41" t="s">
        <v>3201</v>
      </c>
      <c r="G945" s="41" t="s">
        <v>3202</v>
      </c>
      <c r="H945" s="49"/>
      <c r="K945" s="29" t="e">
        <f t="shared" si="220"/>
        <v>#REF!</v>
      </c>
      <c r="L945" s="30">
        <v>1</v>
      </c>
      <c r="M945" s="19" t="e">
        <f t="shared" si="284"/>
        <v>#REF!</v>
      </c>
      <c r="N945" s="29">
        <v>23</v>
      </c>
      <c r="O945" s="19" t="e">
        <f t="shared" si="225"/>
        <v>#REF!</v>
      </c>
      <c r="P945" s="30">
        <v>70</v>
      </c>
      <c r="Q945" s="19" t="str">
        <f t="shared" si="285"/>
        <v>Emberiza</v>
      </c>
      <c r="R945" s="19" t="e">
        <f t="shared" si="286"/>
        <v>#REF!</v>
      </c>
      <c r="S945" s="30">
        <v>241</v>
      </c>
      <c r="T945" s="19" t="str">
        <f t="shared" si="221"/>
        <v>Emberiza caesia</v>
      </c>
      <c r="U945" s="29" t="s">
        <v>3200</v>
      </c>
      <c r="V945" s="19" t="e">
        <f t="array" aca="1" ref="V945" ca="1">_xludf.XLOOKUP(U945,#REF!,#REF!)</f>
        <v>#NAME?</v>
      </c>
      <c r="W945" s="29">
        <v>30882</v>
      </c>
      <c r="X945" s="3" t="str">
        <f t="shared" si="226"/>
        <v/>
      </c>
      <c r="Y945" s="2" t="e">
        <f t="shared" si="222"/>
        <v>#REF!</v>
      </c>
      <c r="Z945" s="2" t="e">
        <f t="shared" si="223"/>
        <v>#REF!</v>
      </c>
      <c r="AA945" s="2" t="e">
        <f t="shared" si="224"/>
        <v>#REF!</v>
      </c>
      <c r="AB945" s="20" t="str">
        <f t="shared" si="193"/>
        <v>Cretzschmar’s Bunting</v>
      </c>
      <c r="AC945" s="2" t="e">
        <f t="array" ref="AC945">IF(K945="3_art",IF(AB945=_xludf.XLOOKUP(W945,#REF!,#REF!),"",_xludf.XLOOKUP(W945,#REF!,#REF!)),IF(K945="2_familj",IF(AB945=_xludf.XLOOKUP(W945,#REF!,#REF!),"",_xludf.XLOOKUP(W945,#REF!,#REF!)),""))</f>
        <v>#REF!</v>
      </c>
    </row>
    <row r="946" spans="1:29" ht="13.5" customHeight="1">
      <c r="A946" s="38" t="s">
        <v>84</v>
      </c>
      <c r="B946" s="38" t="s">
        <v>36</v>
      </c>
      <c r="C946" s="38" t="s">
        <v>31</v>
      </c>
      <c r="D946" s="66" t="s">
        <v>446</v>
      </c>
      <c r="E946" s="68" t="s">
        <v>3203</v>
      </c>
      <c r="F946" s="41" t="s">
        <v>3204</v>
      </c>
      <c r="G946" s="41" t="s">
        <v>3205</v>
      </c>
      <c r="H946" s="49"/>
      <c r="K946" s="29" t="e">
        <f t="shared" si="220"/>
        <v>#REF!</v>
      </c>
      <c r="L946" s="30">
        <v>1</v>
      </c>
      <c r="M946" s="19" t="e">
        <f>IF(K946="1_ordning",M940+1,M940)</f>
        <v>#REF!</v>
      </c>
      <c r="N946" s="29">
        <v>23</v>
      </c>
      <c r="O946" s="19" t="e">
        <f t="shared" si="225"/>
        <v>#REF!</v>
      </c>
      <c r="P946" s="30">
        <v>70</v>
      </c>
      <c r="Q946" s="19" t="str">
        <f>IF(LEN(E946)-LEN(SUBSTITUTE(E946," ",""))=1,LEFT(E946,FIND(" ",E946)-1),Q940)</f>
        <v>Emberiza</v>
      </c>
      <c r="R946" s="19" t="e">
        <f>IF(Q946&lt;&gt;Q940,R940+1,R940)</f>
        <v>#REF!</v>
      </c>
      <c r="S946" s="30">
        <v>241</v>
      </c>
      <c r="T946" s="19" t="str">
        <f t="shared" si="221"/>
        <v>Emberiza cirlus</v>
      </c>
      <c r="U946" s="29" t="s">
        <v>3203</v>
      </c>
      <c r="V946" s="19" t="e">
        <f t="array" aca="1" ref="V946" ca="1">_xludf.XLOOKUP(U946,#REF!,#REF!)</f>
        <v>#NAME?</v>
      </c>
      <c r="W946" s="29">
        <v>30883</v>
      </c>
      <c r="X946" s="3" t="str">
        <f t="shared" si="226"/>
        <v/>
      </c>
      <c r="Y946" s="2" t="e">
        <f t="shared" si="222"/>
        <v>#REF!</v>
      </c>
      <c r="Z946" s="2" t="e">
        <f t="shared" si="223"/>
        <v>#REF!</v>
      </c>
      <c r="AA946" s="2" t="e">
        <f t="shared" si="224"/>
        <v>#REF!</v>
      </c>
      <c r="AB946" s="20" t="str">
        <f t="shared" si="193"/>
        <v>Cirl Bunting</v>
      </c>
      <c r="AC946" s="2" t="e">
        <f t="array" ref="AC946">IF(K946="3_art",IF(AB946=_xludf.XLOOKUP(W946,#REF!,#REF!),"",_xludf.XLOOKUP(W946,#REF!,#REF!)),IF(K946="2_familj",IF(AB946=_xludf.XLOOKUP(W946,#REF!,#REF!),"",_xludf.XLOOKUP(W946,#REF!,#REF!)),""))</f>
        <v>#REF!</v>
      </c>
    </row>
    <row r="947" spans="1:29" ht="13.5" customHeight="1">
      <c r="A947" s="38" t="s">
        <v>84</v>
      </c>
      <c r="B947" s="37"/>
      <c r="C947" s="37"/>
      <c r="D947" s="83"/>
      <c r="E947" s="68" t="s">
        <v>3206</v>
      </c>
      <c r="F947" s="41" t="s">
        <v>3207</v>
      </c>
      <c r="G947" s="41" t="s">
        <v>3208</v>
      </c>
      <c r="H947" s="49"/>
      <c r="K947" s="29" t="e">
        <f t="shared" si="220"/>
        <v>#REF!</v>
      </c>
      <c r="L947" s="30">
        <v>1</v>
      </c>
      <c r="M947" s="19" t="e">
        <f>IF(K947="1_ordning",M950+1,M950)</f>
        <v>#REF!</v>
      </c>
      <c r="N947" s="29">
        <v>23</v>
      </c>
      <c r="O947" s="19" t="e">
        <f t="shared" si="225"/>
        <v>#REF!</v>
      </c>
      <c r="P947" s="30">
        <v>70</v>
      </c>
      <c r="Q947" s="19" t="str">
        <f>IF(LEN(E947)-LEN(SUBSTITUTE(E947," ",""))=1,LEFT(E947,FIND(" ",E947)-1),Q950)</f>
        <v>Emberiza</v>
      </c>
      <c r="R947" s="19" t="e">
        <f>IF(Q947&lt;&gt;Q950,R950+1,R950)</f>
        <v>#REF!</v>
      </c>
      <c r="S947" s="30">
        <v>241</v>
      </c>
      <c r="T947" s="19" t="str">
        <f t="shared" si="221"/>
        <v>Emberiza leucocephalos</v>
      </c>
      <c r="U947" s="29" t="s">
        <v>3206</v>
      </c>
      <c r="V947" s="19" t="e">
        <f t="array" aca="1" ref="V947" ca="1">_xludf.XLOOKUP(U947,#REF!,#REF!)</f>
        <v>#NAME?</v>
      </c>
      <c r="W947" s="29">
        <v>30885</v>
      </c>
      <c r="X947" s="3" t="str">
        <f t="shared" si="226"/>
        <v/>
      </c>
      <c r="Y947" s="2" t="e">
        <f t="shared" si="222"/>
        <v>#REF!</v>
      </c>
      <c r="Z947" s="2" t="e">
        <f t="shared" si="223"/>
        <v>#REF!</v>
      </c>
      <c r="AA947" s="2" t="e">
        <f t="shared" si="224"/>
        <v>#REF!</v>
      </c>
      <c r="AB947" s="20" t="str">
        <f t="shared" si="193"/>
        <v>Pine Bunting</v>
      </c>
      <c r="AC947" s="2" t="e">
        <f t="array" ref="AC947">IF(K947="3_art",IF(AB947=_xludf.XLOOKUP(W947,#REF!,#REF!),"",_xludf.XLOOKUP(W947,#REF!,#REF!)),IF(K947="2_familj",IF(AB947=_xludf.XLOOKUP(W947,#REF!,#REF!),"",_xludf.XLOOKUP(W947,#REF!,#REF!)),""))</f>
        <v>#REF!</v>
      </c>
    </row>
    <row r="948" spans="1:29" ht="13.5" customHeight="1">
      <c r="A948" s="37"/>
      <c r="B948" s="38" t="s">
        <v>36</v>
      </c>
      <c r="C948" s="38" t="s">
        <v>31</v>
      </c>
      <c r="D948" s="72" t="s">
        <v>3209</v>
      </c>
      <c r="E948" s="65" t="s">
        <v>3210</v>
      </c>
      <c r="F948" s="45" t="s">
        <v>3211</v>
      </c>
      <c r="G948" s="45" t="s">
        <v>3212</v>
      </c>
      <c r="H948" s="49"/>
      <c r="K948" s="29" t="e">
        <f t="shared" si="220"/>
        <v>#REF!</v>
      </c>
      <c r="L948" s="30">
        <v>1</v>
      </c>
      <c r="M948" s="19" t="e">
        <f>IF(K948="1_ordning",M947+1,M947)</f>
        <v>#REF!</v>
      </c>
      <c r="N948" s="29">
        <v>23</v>
      </c>
      <c r="O948" s="19" t="e">
        <f t="shared" si="225"/>
        <v>#REF!</v>
      </c>
      <c r="P948" s="30">
        <v>70</v>
      </c>
      <c r="Q948" s="19" t="str">
        <f>IF(LEN(E948)-LEN(SUBSTITUTE(E948," ",""))=1,LEFT(E948,FIND(" ",E948)-1),Q947)</f>
        <v>Emberiza</v>
      </c>
      <c r="R948" s="19" t="e">
        <f>IF(Q948&lt;&gt;Q947,R947+1,R947)</f>
        <v>#REF!</v>
      </c>
      <c r="S948" s="30">
        <v>241</v>
      </c>
      <c r="T948" s="19" t="str">
        <f t="shared" si="221"/>
        <v>Emberiza leucocephalos leucocephalos</v>
      </c>
      <c r="U948" s="29" t="s">
        <v>3213</v>
      </c>
      <c r="V948" s="19" t="e">
        <f t="array" aca="1" ref="V948" ca="1">_xludf.XLOOKUP(U948,#REF!,#REF!)</f>
        <v>#NAME?</v>
      </c>
      <c r="W948" s="29">
        <v>30886</v>
      </c>
      <c r="X948" s="3" t="str">
        <f t="shared" si="226"/>
        <v/>
      </c>
      <c r="Y948" s="2" t="e">
        <f t="shared" si="222"/>
        <v>#REF!</v>
      </c>
      <c r="Z948" s="2" t="e">
        <f t="shared" si="223"/>
        <v>#REF!</v>
      </c>
      <c r="AA948" s="2" t="e">
        <f t="shared" si="224"/>
        <v>#REF!</v>
      </c>
      <c r="AB948" s="20" t="str">
        <f t="shared" si="193"/>
        <v xml:space="preserve">   Western Pine Bunting</v>
      </c>
      <c r="AC948" s="2" t="e">
        <f t="array" ref="AC948">IF(K948="3_art",IF(AB948=_xludf.XLOOKUP(W948,#REF!,#REF!),"",_xludf.XLOOKUP(W948,#REF!,#REF!)),IF(K948="2_familj",IF(AB948=_xludf.XLOOKUP(W948,#REF!,#REF!),"",_xludf.XLOOKUP(W948,#REF!,#REF!)),""))</f>
        <v>#REF!</v>
      </c>
    </row>
    <row r="949" spans="1:29" ht="13.5" customHeight="1">
      <c r="A949" s="37"/>
      <c r="B949" s="37"/>
      <c r="C949" s="37"/>
      <c r="D949" s="48"/>
      <c r="E949" s="68" t="s">
        <v>3214</v>
      </c>
      <c r="F949" s="41" t="s">
        <v>3215</v>
      </c>
      <c r="G949" s="41" t="s">
        <v>3216</v>
      </c>
      <c r="H949" s="49"/>
      <c r="K949" s="29" t="e">
        <f t="shared" si="220"/>
        <v>#REF!</v>
      </c>
      <c r="L949" s="30">
        <v>1</v>
      </c>
      <c r="M949" s="19" t="e">
        <f>IF(K949="1_ordning",M946+1,M946)</f>
        <v>#REF!</v>
      </c>
      <c r="N949" s="29">
        <v>23</v>
      </c>
      <c r="O949" s="19" t="e">
        <f t="shared" si="225"/>
        <v>#REF!</v>
      </c>
      <c r="P949" s="30">
        <v>70</v>
      </c>
      <c r="Q949" s="19" t="str">
        <f>IF(LEN(E949)-LEN(SUBSTITUTE(E949," ",""))=1,LEFT(E949,FIND(" ",E949)-1),Q946)</f>
        <v>Emberiza</v>
      </c>
      <c r="R949" s="19" t="e">
        <f>IF(Q949&lt;&gt;Q946,R946+1,R946)</f>
        <v>#REF!</v>
      </c>
      <c r="S949" s="30">
        <v>241</v>
      </c>
      <c r="T949" s="19" t="str">
        <f t="shared" si="221"/>
        <v>Emberiza citrinella</v>
      </c>
      <c r="U949" s="29" t="s">
        <v>3214</v>
      </c>
      <c r="V949" s="19" t="e">
        <f t="array" aca="1" ref="V949" ca="1">_xludf.XLOOKUP(U949,#REF!,#REF!)</f>
        <v>#NAME?</v>
      </c>
      <c r="W949" s="29">
        <v>30888</v>
      </c>
      <c r="X949" s="3" t="str">
        <f t="shared" si="226"/>
        <v/>
      </c>
      <c r="Y949" s="2" t="e">
        <f t="shared" si="222"/>
        <v>#REF!</v>
      </c>
      <c r="Z949" s="2" t="e">
        <f t="shared" si="223"/>
        <v>#REF!</v>
      </c>
      <c r="AA949" s="2" t="e">
        <f t="shared" si="224"/>
        <v>#REF!</v>
      </c>
      <c r="AB949" s="20" t="str">
        <f t="shared" si="193"/>
        <v>Yellowhammer</v>
      </c>
      <c r="AC949" s="2" t="e">
        <f t="array" ref="AC949">IF(K949="3_art",IF(AB949=_xludf.XLOOKUP(W949,#REF!,#REF!),"",_xludf.XLOOKUP(W949,#REF!,#REF!)),IF(K949="2_familj",IF(AB949=_xludf.XLOOKUP(W949,#REF!,#REF!),"",_xludf.XLOOKUP(W949,#REF!,#REF!)),""))</f>
        <v>#REF!</v>
      </c>
    </row>
    <row r="950" spans="1:29" ht="13.5" customHeight="1">
      <c r="A950" s="37"/>
      <c r="B950" s="38" t="s">
        <v>36</v>
      </c>
      <c r="C950" s="38" t="s">
        <v>37</v>
      </c>
      <c r="D950" s="51"/>
      <c r="E950" s="65" t="s">
        <v>3217</v>
      </c>
      <c r="F950" s="45" t="s">
        <v>3218</v>
      </c>
      <c r="G950" s="45" t="s">
        <v>3219</v>
      </c>
      <c r="H950" s="49"/>
      <c r="K950" s="29" t="e">
        <f t="shared" si="220"/>
        <v>#REF!</v>
      </c>
      <c r="L950" s="30">
        <v>1</v>
      </c>
      <c r="M950" s="19" t="e">
        <f>IF(K950="1_ordning",M949+1,M949)</f>
        <v>#REF!</v>
      </c>
      <c r="N950" s="29">
        <v>23</v>
      </c>
      <c r="O950" s="19" t="e">
        <f t="shared" si="225"/>
        <v>#REF!</v>
      </c>
      <c r="P950" s="30">
        <v>70</v>
      </c>
      <c r="Q950" s="19" t="str">
        <f>IF(LEN(E950)-LEN(SUBSTITUTE(E950," ",""))=1,LEFT(E950,FIND(" ",E950)-1),Q949)</f>
        <v>Emberiza</v>
      </c>
      <c r="R950" s="19" t="e">
        <f>IF(Q950&lt;&gt;Q949,R949+1,R949)</f>
        <v>#REF!</v>
      </c>
      <c r="S950" s="30">
        <v>241</v>
      </c>
      <c r="T950" s="19" t="str">
        <f t="shared" si="221"/>
        <v>Emberiza citrinella citrinella</v>
      </c>
      <c r="U950" s="29" t="s">
        <v>3220</v>
      </c>
      <c r="V950" s="19" t="e">
        <f t="array" aca="1" ref="V950" ca="1">_xludf.XLOOKUP(U950,#REF!,#REF!)</f>
        <v>#NAME?</v>
      </c>
      <c r="W950" s="29">
        <v>30890</v>
      </c>
      <c r="X950" s="3" t="str">
        <f t="shared" si="226"/>
        <v/>
      </c>
      <c r="Y950" s="2" t="e">
        <f t="shared" si="222"/>
        <v>#REF!</v>
      </c>
      <c r="Z950" s="2" t="e">
        <f t="shared" si="223"/>
        <v>#REF!</v>
      </c>
      <c r="AA950" s="2" t="e">
        <f t="shared" si="224"/>
        <v>#REF!</v>
      </c>
      <c r="AB950" s="20" t="str">
        <f t="shared" si="193"/>
        <v xml:space="preserve">   Common Yellowhammer</v>
      </c>
      <c r="AC950" s="2" t="e">
        <f t="array" ref="AC950">IF(K950="3_art",IF(AB950=_xludf.XLOOKUP(W950,#REF!,#REF!),"",_xludf.XLOOKUP(W950,#REF!,#REF!)),IF(K950="2_familj",IF(AB950=_xludf.XLOOKUP(W950,#REF!,#REF!),"",_xludf.XLOOKUP(W950,#REF!,#REF!)),""))</f>
        <v>#REF!</v>
      </c>
    </row>
    <row r="951" spans="1:29" ht="13.5" customHeight="1">
      <c r="A951" s="110"/>
      <c r="B951" s="140"/>
      <c r="C951" s="140"/>
      <c r="D951" s="34" t="s">
        <v>21</v>
      </c>
      <c r="E951" s="35" t="s">
        <v>3221</v>
      </c>
      <c r="F951" s="36" t="s">
        <v>3222</v>
      </c>
      <c r="G951" s="36" t="s">
        <v>3223</v>
      </c>
      <c r="H951" s="33"/>
      <c r="K951" s="29" t="e">
        <f t="shared" si="220"/>
        <v>#REF!</v>
      </c>
      <c r="L951" s="30">
        <v>1</v>
      </c>
      <c r="M951" s="19" t="e">
        <f>IF(K951="1_ordning",M929+1,M929)</f>
        <v>#REF!</v>
      </c>
      <c r="N951" s="29">
        <v>23</v>
      </c>
      <c r="O951" s="19" t="e">
        <f t="shared" si="225"/>
        <v>#REF!</v>
      </c>
      <c r="P951" s="30">
        <v>71</v>
      </c>
      <c r="Q951" s="19" t="str">
        <f>IF(LEN(E951)-LEN(SUBSTITUTE(E951," ",""))=1,LEFT(E951,FIND(" ",E951)-1),Q929)</f>
        <v>Emberiza</v>
      </c>
      <c r="R951" s="19" t="e">
        <f>IF(Q951&lt;&gt;Q929,R929+1,R929)</f>
        <v>#REF!</v>
      </c>
      <c r="S951" s="30">
        <v>241</v>
      </c>
      <c r="T951" s="19" t="str">
        <f t="shared" si="221"/>
        <v>Passerellidae</v>
      </c>
      <c r="U951" s="29" t="s">
        <v>3221</v>
      </c>
      <c r="V951" s="19" t="e">
        <f t="array" aca="1" ref="V951" ca="1">_xludf.XLOOKUP(U951,#REF!,#REF!)</f>
        <v>#NAME?</v>
      </c>
      <c r="W951" s="29">
        <v>30892</v>
      </c>
      <c r="X951" s="3" t="str">
        <f t="shared" si="226"/>
        <v/>
      </c>
      <c r="Y951" s="2" t="e">
        <f t="shared" si="222"/>
        <v>#REF!</v>
      </c>
      <c r="Z951" s="20" t="e">
        <f t="shared" si="223"/>
        <v>#REF!</v>
      </c>
      <c r="AA951" s="2" t="e">
        <f t="shared" si="224"/>
        <v>#REF!</v>
      </c>
      <c r="AB951" s="20" t="str">
        <f t="shared" si="193"/>
        <v>New World Sparrows</v>
      </c>
      <c r="AC951" s="2" t="e">
        <f t="array" ref="AC951">IF(K951="3_art",IF(AB951=_xludf.XLOOKUP(W951,#REF!,#REF!),"",_xludf.XLOOKUP(W951,#REF!,#REF!)),IF(K951="2_familj",IF(AB951=_xludf.XLOOKUP(W951,#REF!,#REF!),"",_xludf.XLOOKUP(W951,#REF!,#REF!)),""))</f>
        <v>#REF!</v>
      </c>
    </row>
    <row r="952" spans="1:29" ht="13.5" customHeight="1">
      <c r="A952" s="38" t="s">
        <v>84</v>
      </c>
      <c r="B952" s="38" t="s">
        <v>36</v>
      </c>
      <c r="C952" s="38" t="s">
        <v>31</v>
      </c>
      <c r="D952" s="66" t="s">
        <v>377</v>
      </c>
      <c r="E952" s="40" t="s">
        <v>3224</v>
      </c>
      <c r="F952" s="41" t="s">
        <v>3225</v>
      </c>
      <c r="G952" s="41" t="s">
        <v>3226</v>
      </c>
      <c r="H952" s="41" t="s">
        <v>343</v>
      </c>
      <c r="K952" s="29" t="e">
        <f t="shared" si="220"/>
        <v>#REF!</v>
      </c>
      <c r="L952" s="30">
        <v>1</v>
      </c>
      <c r="M952" s="19" t="e">
        <f t="shared" ref="M952:M959" si="287">IF(K952="1_ordning",M951+1,M951)</f>
        <v>#REF!</v>
      </c>
      <c r="N952" s="29">
        <v>23</v>
      </c>
      <c r="O952" s="19" t="e">
        <f t="shared" si="225"/>
        <v>#REF!</v>
      </c>
      <c r="P952" s="30">
        <v>71</v>
      </c>
      <c r="Q952" s="19" t="str">
        <f t="shared" ref="Q952:Q959" si="288">IF(LEN(E952)-LEN(SUBSTITUTE(E952," ",""))=1,LEFT(E952,FIND(" ",E952)-1),Q951)</f>
        <v>Spizelloides</v>
      </c>
      <c r="R952" s="19" t="e">
        <f t="shared" ref="R952:R959" si="289">IF(Q952&lt;&gt;Q951,R951+1,R951)</f>
        <v>#REF!</v>
      </c>
      <c r="S952" s="30">
        <v>242</v>
      </c>
      <c r="T952" s="19" t="str">
        <f t="shared" si="221"/>
        <v>Spizelloides arborea</v>
      </c>
      <c r="U952" s="29" t="s">
        <v>3224</v>
      </c>
      <c r="V952" s="19" t="e">
        <f t="array" aca="1" ref="V952" ca="1">_xludf.XLOOKUP(U952,#REF!,#REF!)</f>
        <v>#NAME?</v>
      </c>
      <c r="W952" s="29">
        <v>31117</v>
      </c>
      <c r="X952" s="3" t="str">
        <f t="shared" si="226"/>
        <v/>
      </c>
      <c r="Y952" s="2" t="e">
        <f t="shared" si="222"/>
        <v>#REF!</v>
      </c>
      <c r="Z952" s="2" t="e">
        <f t="shared" si="223"/>
        <v>#REF!</v>
      </c>
      <c r="AA952" s="2" t="e">
        <f t="shared" si="224"/>
        <v>#REF!</v>
      </c>
      <c r="AB952" s="20" t="str">
        <f t="shared" si="193"/>
        <v>American Tree Sparrow</v>
      </c>
      <c r="AC952" s="2" t="e">
        <f t="array" ref="AC952">IF(K952="3_art",IF(AB952=_xludf.XLOOKUP(W952,#REF!,#REF!),"",_xludf.XLOOKUP(W952,#REF!,#REF!)),IF(K952="2_familj",IF(AB952=_xludf.XLOOKUP(W952,#REF!,#REF!),"",_xludf.XLOOKUP(W952,#REF!,#REF!)),""))</f>
        <v>#REF!</v>
      </c>
    </row>
    <row r="953" spans="1:29" ht="13.5" customHeight="1">
      <c r="A953" s="38" t="s">
        <v>84</v>
      </c>
      <c r="B953" s="38" t="s">
        <v>36</v>
      </c>
      <c r="C953" s="38" t="s">
        <v>31</v>
      </c>
      <c r="D953" s="66" t="s">
        <v>446</v>
      </c>
      <c r="E953" s="40" t="s">
        <v>3227</v>
      </c>
      <c r="F953" s="41" t="s">
        <v>3228</v>
      </c>
      <c r="G953" s="41" t="s">
        <v>3229</v>
      </c>
      <c r="H953" s="41" t="s">
        <v>3230</v>
      </c>
      <c r="K953" s="29" t="e">
        <f t="shared" si="220"/>
        <v>#REF!</v>
      </c>
      <c r="L953" s="30">
        <v>1</v>
      </c>
      <c r="M953" s="19" t="e">
        <f t="shared" si="287"/>
        <v>#REF!</v>
      </c>
      <c r="N953" s="29">
        <v>23</v>
      </c>
      <c r="O953" s="19" t="e">
        <f t="shared" si="225"/>
        <v>#REF!</v>
      </c>
      <c r="P953" s="30">
        <v>71</v>
      </c>
      <c r="Q953" s="19" t="str">
        <f t="shared" si="288"/>
        <v>Junco</v>
      </c>
      <c r="R953" s="19" t="e">
        <f t="shared" si="289"/>
        <v>#REF!</v>
      </c>
      <c r="S953" s="30">
        <v>243</v>
      </c>
      <c r="T953" s="19" t="str">
        <f t="shared" si="221"/>
        <v>Junco hyemalis</v>
      </c>
      <c r="U953" s="29" t="s">
        <v>3227</v>
      </c>
      <c r="V953" s="19" t="e">
        <f t="array" aca="1" ref="V953" ca="1">_xludf.XLOOKUP(U953,#REF!,#REF!)</f>
        <v>#NAME?</v>
      </c>
      <c r="W953" s="29">
        <v>31138</v>
      </c>
      <c r="X953" s="3" t="str">
        <f t="shared" si="226"/>
        <v/>
      </c>
      <c r="Y953" s="2" t="e">
        <f t="shared" si="222"/>
        <v>#REF!</v>
      </c>
      <c r="Z953" s="2" t="e">
        <f t="shared" si="223"/>
        <v>#REF!</v>
      </c>
      <c r="AA953" s="2" t="e">
        <f t="shared" si="224"/>
        <v>#REF!</v>
      </c>
      <c r="AB953" s="20" t="str">
        <f t="shared" si="193"/>
        <v>Dark-eyed Junco</v>
      </c>
      <c r="AC953" s="2" t="e">
        <f t="array" ref="AC953">IF(K953="3_art",IF(AB953=_xludf.XLOOKUP(W953,#REF!,#REF!),"",_xludf.XLOOKUP(W953,#REF!,#REF!)),IF(K953="2_familj",IF(AB953=_xludf.XLOOKUP(W953,#REF!,#REF!),"",_xludf.XLOOKUP(W953,#REF!,#REF!)),""))</f>
        <v>#REF!</v>
      </c>
    </row>
    <row r="954" spans="1:29" ht="13.5" customHeight="1">
      <c r="A954" s="38" t="s">
        <v>84</v>
      </c>
      <c r="B954" s="38" t="s">
        <v>36</v>
      </c>
      <c r="C954" s="38" t="s">
        <v>31</v>
      </c>
      <c r="D954" s="66" t="s">
        <v>377</v>
      </c>
      <c r="E954" s="40" t="s">
        <v>3231</v>
      </c>
      <c r="F954" s="41" t="s">
        <v>3232</v>
      </c>
      <c r="G954" s="41" t="s">
        <v>3233</v>
      </c>
      <c r="H954" s="49"/>
      <c r="K954" s="29" t="e">
        <f t="shared" si="220"/>
        <v>#REF!</v>
      </c>
      <c r="L954" s="30">
        <v>1</v>
      </c>
      <c r="M954" s="19" t="e">
        <f t="shared" si="287"/>
        <v>#REF!</v>
      </c>
      <c r="N954" s="29">
        <v>23</v>
      </c>
      <c r="O954" s="19" t="e">
        <f t="shared" si="225"/>
        <v>#REF!</v>
      </c>
      <c r="P954" s="30">
        <v>71</v>
      </c>
      <c r="Q954" s="19" t="str">
        <f t="shared" si="288"/>
        <v>Zonotrichia</v>
      </c>
      <c r="R954" s="19" t="e">
        <f t="shared" si="289"/>
        <v>#REF!</v>
      </c>
      <c r="S954" s="30">
        <v>244</v>
      </c>
      <c r="T954" s="19" t="str">
        <f t="shared" si="221"/>
        <v>Zonotrichia albicollis</v>
      </c>
      <c r="U954" s="29" t="s">
        <v>3231</v>
      </c>
      <c r="V954" s="19" t="e">
        <f t="array" aca="1" ref="V954" ca="1">_xludf.XLOOKUP(U954,#REF!,#REF!)</f>
        <v>#NAME?</v>
      </c>
      <c r="W954" s="29">
        <v>31192</v>
      </c>
      <c r="X954" s="3" t="str">
        <f t="shared" si="226"/>
        <v/>
      </c>
      <c r="Y954" s="2" t="e">
        <f t="shared" si="222"/>
        <v>#REF!</v>
      </c>
      <c r="Z954" s="2" t="e">
        <f t="shared" si="223"/>
        <v>#REF!</v>
      </c>
      <c r="AA954" s="2" t="e">
        <f t="shared" si="224"/>
        <v>#REF!</v>
      </c>
      <c r="AB954" s="20" t="str">
        <f t="shared" si="193"/>
        <v>White-throated Sparrow</v>
      </c>
      <c r="AC954" s="2" t="e">
        <f t="array" ref="AC954">IF(K954="3_art",IF(AB954=_xludf.XLOOKUP(W954,#REF!,#REF!),"",_xludf.XLOOKUP(W954,#REF!,#REF!)),IF(K954="2_familj",IF(AB954=_xludf.XLOOKUP(W954,#REF!,#REF!),"",_xludf.XLOOKUP(W954,#REF!,#REF!)),""))</f>
        <v>#REF!</v>
      </c>
    </row>
    <row r="955" spans="1:29" ht="13.5" customHeight="1">
      <c r="A955" s="38" t="s">
        <v>84</v>
      </c>
      <c r="B955" s="38" t="s">
        <v>36</v>
      </c>
      <c r="C955" s="38" t="s">
        <v>31</v>
      </c>
      <c r="D955" s="66" t="s">
        <v>446</v>
      </c>
      <c r="E955" s="40" t="s">
        <v>3234</v>
      </c>
      <c r="F955" s="41" t="s">
        <v>3235</v>
      </c>
      <c r="G955" s="41" t="s">
        <v>3236</v>
      </c>
      <c r="H955" s="41" t="s">
        <v>3237</v>
      </c>
      <c r="K955" s="29" t="e">
        <f t="shared" si="220"/>
        <v>#REF!</v>
      </c>
      <c r="L955" s="30">
        <v>1</v>
      </c>
      <c r="M955" s="19" t="e">
        <f t="shared" si="287"/>
        <v>#REF!</v>
      </c>
      <c r="N955" s="29">
        <v>23</v>
      </c>
      <c r="O955" s="19" t="e">
        <f t="shared" si="225"/>
        <v>#REF!</v>
      </c>
      <c r="P955" s="30">
        <v>71</v>
      </c>
      <c r="Q955" s="19" t="str">
        <f t="shared" si="288"/>
        <v>Melospiza</v>
      </c>
      <c r="R955" s="19" t="e">
        <f t="shared" si="289"/>
        <v>#REF!</v>
      </c>
      <c r="S955" s="30">
        <v>245</v>
      </c>
      <c r="T955" s="19" t="str">
        <f t="shared" si="221"/>
        <v>Melospiza melodia</v>
      </c>
      <c r="U955" s="29" t="s">
        <v>3234</v>
      </c>
      <c r="V955" s="19" t="e">
        <f t="array" aca="1" ref="V955" ca="1">_xludf.XLOOKUP(U955,#REF!,#REF!)</f>
        <v>#NAME?</v>
      </c>
      <c r="W955" s="29">
        <v>31260</v>
      </c>
      <c r="X955" s="3" t="str">
        <f t="shared" si="226"/>
        <v/>
      </c>
      <c r="Y955" s="2" t="e">
        <f t="shared" si="222"/>
        <v>#REF!</v>
      </c>
      <c r="Z955" s="2" t="e">
        <f t="shared" si="223"/>
        <v>#REF!</v>
      </c>
      <c r="AA955" s="2" t="e">
        <f t="shared" si="224"/>
        <v>#REF!</v>
      </c>
      <c r="AB955" s="20" t="str">
        <f t="shared" si="193"/>
        <v>Song Sparrow</v>
      </c>
      <c r="AC955" s="2" t="e">
        <f t="array" ref="AC955">IF(K955="3_art",IF(AB955=_xludf.XLOOKUP(W955,#REF!,#REF!),"",_xludf.XLOOKUP(W955,#REF!,#REF!)),IF(K955="2_familj",IF(AB955=_xludf.XLOOKUP(W955,#REF!,#REF!),"",_xludf.XLOOKUP(W955,#REF!,#REF!)),""))</f>
        <v>#REF!</v>
      </c>
    </row>
    <row r="956" spans="1:29" ht="13.5" customHeight="1">
      <c r="A956" s="33"/>
      <c r="B956" s="33"/>
      <c r="C956" s="33"/>
      <c r="D956" s="34" t="s">
        <v>21</v>
      </c>
      <c r="E956" s="35" t="s">
        <v>3238</v>
      </c>
      <c r="F956" s="36" t="s">
        <v>3239</v>
      </c>
      <c r="G956" s="141" t="s">
        <v>3240</v>
      </c>
      <c r="H956" s="33"/>
      <c r="K956" s="29" t="e">
        <f t="shared" si="220"/>
        <v>#REF!</v>
      </c>
      <c r="L956" s="30">
        <v>1</v>
      </c>
      <c r="M956" s="19" t="e">
        <f t="shared" si="287"/>
        <v>#REF!</v>
      </c>
      <c r="N956" s="29">
        <v>23</v>
      </c>
      <c r="O956" s="19" t="e">
        <f t="shared" si="225"/>
        <v>#REF!</v>
      </c>
      <c r="P956" s="30">
        <v>72</v>
      </c>
      <c r="Q956" s="19" t="str">
        <f t="shared" si="288"/>
        <v>Melospiza</v>
      </c>
      <c r="R956" s="19" t="e">
        <f t="shared" si="289"/>
        <v>#REF!</v>
      </c>
      <c r="S956" s="30">
        <v>245</v>
      </c>
      <c r="T956" s="19" t="str">
        <f t="shared" si="221"/>
        <v>Icteridae</v>
      </c>
      <c r="U956" s="29" t="s">
        <v>3238</v>
      </c>
      <c r="V956" s="19" t="e">
        <f t="array" aca="1" ref="V956" ca="1">_xludf.XLOOKUP(U956,#REF!,#REF!)</f>
        <v>#NAME?</v>
      </c>
      <c r="W956" s="29">
        <v>31521</v>
      </c>
      <c r="X956" s="3" t="str">
        <f t="shared" si="226"/>
        <v/>
      </c>
      <c r="Y956" s="2" t="e">
        <f t="shared" si="222"/>
        <v>#REF!</v>
      </c>
      <c r="Z956" s="20" t="e">
        <f t="shared" si="223"/>
        <v>#REF!</v>
      </c>
      <c r="AA956" s="2" t="e">
        <f t="shared" si="224"/>
        <v>#REF!</v>
      </c>
      <c r="AB956" s="2" t="str">
        <f t="shared" si="193"/>
        <v>New World Blackbirds, Troupials, and Allies</v>
      </c>
      <c r="AC956" s="2" t="e">
        <f t="array" ref="AC956">IF(K956="3_art",IF(AB956=_xludf.XLOOKUP(W956,#REF!,#REF!),"",_xludf.XLOOKUP(W956,#REF!,#REF!)),IF(K956="2_familj",IF(AB956=_xludf.XLOOKUP(W956,#REF!,#REF!),"",_xludf.XLOOKUP(W956,#REF!,#REF!)),""))</f>
        <v>#REF!</v>
      </c>
    </row>
    <row r="957" spans="1:29" ht="13.5" customHeight="1">
      <c r="A957" s="38" t="s">
        <v>84</v>
      </c>
      <c r="B957" s="38" t="s">
        <v>36</v>
      </c>
      <c r="C957" s="38" t="s">
        <v>31</v>
      </c>
      <c r="D957" s="48">
        <v>1</v>
      </c>
      <c r="E957" s="86" t="s">
        <v>3241</v>
      </c>
      <c r="F957" s="82" t="s">
        <v>3242</v>
      </c>
      <c r="G957" s="82" t="s">
        <v>3243</v>
      </c>
      <c r="H957" s="41"/>
      <c r="K957" s="29" t="e">
        <f t="shared" si="220"/>
        <v>#REF!</v>
      </c>
      <c r="L957" s="30">
        <v>1</v>
      </c>
      <c r="M957" s="19" t="e">
        <f t="shared" si="287"/>
        <v>#REF!</v>
      </c>
      <c r="N957" s="29">
        <v>23</v>
      </c>
      <c r="O957" s="19" t="e">
        <f t="shared" si="225"/>
        <v>#REF!</v>
      </c>
      <c r="P957" s="30">
        <v>72</v>
      </c>
      <c r="Q957" s="19" t="str">
        <f t="shared" si="288"/>
        <v>Icterus</v>
      </c>
      <c r="R957" s="19" t="e">
        <f t="shared" si="289"/>
        <v>#REF!</v>
      </c>
      <c r="S957" s="30">
        <v>246</v>
      </c>
      <c r="T957" s="19" t="str">
        <f t="shared" si="221"/>
        <v>Icterus galbula</v>
      </c>
      <c r="U957" s="29" t="s">
        <v>3241</v>
      </c>
      <c r="V957" s="19" t="e">
        <f t="array" aca="1" ref="V957" ca="1">_xludf.XLOOKUP(U957,#REF!,#REF!)</f>
        <v>#NAME?</v>
      </c>
      <c r="W957" s="29">
        <v>31705</v>
      </c>
      <c r="X957" s="3" t="str">
        <f t="shared" si="226"/>
        <v/>
      </c>
      <c r="Y957" s="100" t="e">
        <f t="shared" si="222"/>
        <v>#REF!</v>
      </c>
      <c r="Z957" s="2" t="e">
        <f t="shared" si="223"/>
        <v>#REF!</v>
      </c>
      <c r="AA957" s="2" t="e">
        <f t="shared" si="224"/>
        <v>#REF!</v>
      </c>
      <c r="AB957" s="20" t="str">
        <f t="shared" si="193"/>
        <v>Baltimore Oriole</v>
      </c>
      <c r="AC957" s="2" t="e">
        <f t="array" ref="AC957">IF(K957="3_art",IF(AB957=_xludf.XLOOKUP(W957,#REF!,#REF!),"",_xludf.XLOOKUP(W957,#REF!,#REF!)),IF(K957="2_familj",IF(AB957=_xludf.XLOOKUP(W957,#REF!,#REF!),"",_xludf.XLOOKUP(W957,#REF!,#REF!)),""))</f>
        <v>#REF!</v>
      </c>
    </row>
    <row r="958" spans="1:29" ht="13.5" customHeight="1">
      <c r="A958" s="33"/>
      <c r="B958" s="33"/>
      <c r="C958" s="33"/>
      <c r="D958" s="34" t="s">
        <v>21</v>
      </c>
      <c r="E958" s="35" t="s">
        <v>3244</v>
      </c>
      <c r="F958" s="36" t="s">
        <v>3245</v>
      </c>
      <c r="G958" s="35" t="s">
        <v>3246</v>
      </c>
      <c r="H958" s="33"/>
      <c r="K958" s="29" t="e">
        <f t="shared" si="220"/>
        <v>#REF!</v>
      </c>
      <c r="L958" s="30">
        <v>1</v>
      </c>
      <c r="M958" s="19" t="e">
        <f t="shared" si="287"/>
        <v>#REF!</v>
      </c>
      <c r="N958" s="29">
        <v>23</v>
      </c>
      <c r="O958" s="19" t="e">
        <f t="shared" si="225"/>
        <v>#REF!</v>
      </c>
      <c r="P958" s="30">
        <v>73</v>
      </c>
      <c r="Q958" s="19" t="str">
        <f t="shared" si="288"/>
        <v>Icterus</v>
      </c>
      <c r="R958" s="19" t="e">
        <f t="shared" si="289"/>
        <v>#REF!</v>
      </c>
      <c r="S958" s="30">
        <v>246</v>
      </c>
      <c r="T958" s="19" t="str">
        <f t="shared" si="221"/>
        <v>Cardinalidae</v>
      </c>
      <c r="U958" s="29" t="s">
        <v>3244</v>
      </c>
      <c r="V958" s="19" t="e">
        <f t="array" aca="1" ref="V958" ca="1">_xludf.XLOOKUP(U958,#REF!,#REF!)</f>
        <v>#NAME?</v>
      </c>
      <c r="W958" s="29">
        <v>32245</v>
      </c>
      <c r="X958" s="3" t="str">
        <f t="shared" si="226"/>
        <v/>
      </c>
      <c r="Y958" s="2" t="e">
        <f t="shared" si="222"/>
        <v>#REF!</v>
      </c>
      <c r="Z958" s="20" t="e">
        <f t="shared" si="223"/>
        <v>#REF!</v>
      </c>
      <c r="AA958" s="2" t="e">
        <f t="shared" si="224"/>
        <v>#REF!</v>
      </c>
      <c r="AB958" s="2" t="str">
        <f t="shared" si="193"/>
        <v>Cardinals and Allies</v>
      </c>
      <c r="AC958" s="2" t="e">
        <f t="array" ref="AC958">IF(K958="3_art",IF(AB958=_xludf.XLOOKUP(W958,#REF!,#REF!),"",_xludf.XLOOKUP(W958,#REF!,#REF!)),IF(K958="2_familj",IF(AB958=_xludf.XLOOKUP(W958,#REF!,#REF!),"",_xludf.XLOOKUP(W958,#REF!,#REF!)),""))</f>
        <v>#REF!</v>
      </c>
    </row>
    <row r="959" spans="1:29" ht="13.5" customHeight="1">
      <c r="A959" s="38" t="s">
        <v>84</v>
      </c>
      <c r="B959" s="38" t="s">
        <v>36</v>
      </c>
      <c r="C959" s="38" t="s">
        <v>31</v>
      </c>
      <c r="D959" s="66" t="s">
        <v>446</v>
      </c>
      <c r="E959" s="40" t="s">
        <v>3247</v>
      </c>
      <c r="F959" s="41" t="s">
        <v>3248</v>
      </c>
      <c r="G959" s="41" t="s">
        <v>3249</v>
      </c>
      <c r="H959" s="49"/>
      <c r="K959" s="29" t="e">
        <f t="shared" si="220"/>
        <v>#REF!</v>
      </c>
      <c r="L959" s="30">
        <v>1</v>
      </c>
      <c r="M959" s="19" t="e">
        <f t="shared" si="287"/>
        <v>#REF!</v>
      </c>
      <c r="N959" s="29">
        <v>23</v>
      </c>
      <c r="O959" s="19" t="e">
        <f t="shared" si="225"/>
        <v>#REF!</v>
      </c>
      <c r="P959" s="30">
        <v>73</v>
      </c>
      <c r="Q959" s="19" t="str">
        <f t="shared" si="288"/>
        <v>Pheucticus</v>
      </c>
      <c r="R959" s="19" t="e">
        <f t="shared" si="289"/>
        <v>#REF!</v>
      </c>
      <c r="S959" s="30">
        <v>247</v>
      </c>
      <c r="T959" s="19" t="str">
        <f t="shared" si="221"/>
        <v>Pheucticus ludovicianus</v>
      </c>
      <c r="U959" s="29" t="s">
        <v>3247</v>
      </c>
      <c r="V959" s="19" t="e">
        <f t="array" aca="1" ref="V959" ca="1">_xludf.XLOOKUP(U959,#REF!,#REF!)</f>
        <v>#NAME?</v>
      </c>
      <c r="W959" s="29">
        <v>32261</v>
      </c>
      <c r="X959" s="3" t="str">
        <f t="shared" si="226"/>
        <v/>
      </c>
      <c r="Y959" s="2" t="e">
        <f t="shared" si="222"/>
        <v>#REF!</v>
      </c>
      <c r="Z959" s="2" t="e">
        <f t="shared" si="223"/>
        <v>#REF!</v>
      </c>
      <c r="AA959" s="2" t="e">
        <f t="shared" si="224"/>
        <v>#REF!</v>
      </c>
      <c r="AB959" s="20" t="str">
        <f t="shared" si="193"/>
        <v>Rose-breasted Grosbeak</v>
      </c>
      <c r="AC959" s="2" t="e">
        <f t="array" ref="AC959">IF(K959="3_art",IF(AB959=_xludf.XLOOKUP(W959,#REF!,#REF!),"",_xludf.XLOOKUP(W959,#REF!,#REF!)),IF(K959="2_familj",IF(AB959=_xludf.XLOOKUP(W959,#REF!,#REF!),"",_xludf.XLOOKUP(W959,#REF!,#REF!)),""))</f>
        <v>#REF!</v>
      </c>
    </row>
    <row r="960" spans="1:29" ht="42.75" customHeight="1">
      <c r="A960" s="192" t="s">
        <v>3250</v>
      </c>
      <c r="B960" s="186"/>
      <c r="C960" s="186"/>
      <c r="D960" s="186"/>
      <c r="E960" s="186"/>
      <c r="F960" s="186"/>
      <c r="G960" s="142"/>
      <c r="H960" s="143"/>
      <c r="I960" s="1"/>
      <c r="J960" s="2"/>
      <c r="K960" s="2"/>
      <c r="L960" s="2"/>
      <c r="M960" s="3"/>
      <c r="N960" s="2"/>
      <c r="O960" s="3"/>
      <c r="P960" s="2"/>
      <c r="Q960" s="3"/>
      <c r="R960" s="3"/>
      <c r="S960" s="2"/>
      <c r="T960" s="3"/>
      <c r="U960" s="2"/>
      <c r="V960" s="3"/>
      <c r="W960" s="2"/>
      <c r="X960" s="19"/>
      <c r="Y960" s="2"/>
      <c r="Z960" s="2" t="e">
        <f t="shared" si="223"/>
        <v>#REF!</v>
      </c>
      <c r="AA960" s="2" t="e">
        <f t="shared" si="224"/>
        <v>#REF!</v>
      </c>
      <c r="AB960" s="20">
        <f t="shared" si="193"/>
        <v>0</v>
      </c>
      <c r="AC960" s="2" t="str">
        <f t="array" ref="AC960">IF(K960="3_art",IF(AB960=_xludf.XLOOKUP(W960,#REF!,#REF!),"",_xludf.XLOOKUP(W960,#REF!,#REF!)),IF(K960="2_familj",IF(AB960=_xludf.XLOOKUP(W960,#REF!,#REF!),"",_xludf.XLOOKUP(W960,#REF!,#REF!)),""))</f>
        <v/>
      </c>
    </row>
    <row r="961" spans="1:29" ht="20.25" customHeight="1">
      <c r="A961" s="15" t="s">
        <v>8</v>
      </c>
      <c r="B961" s="15" t="s">
        <v>9</v>
      </c>
      <c r="C961" s="15" t="s">
        <v>10</v>
      </c>
      <c r="D961" s="16" t="s">
        <v>11</v>
      </c>
      <c r="E961" s="17" t="s">
        <v>12</v>
      </c>
      <c r="F961" s="15" t="s">
        <v>3251</v>
      </c>
      <c r="G961" s="15" t="s">
        <v>14</v>
      </c>
      <c r="H961" s="18" t="s">
        <v>15</v>
      </c>
      <c r="I961" s="1"/>
      <c r="J961" s="2"/>
      <c r="K961" s="2"/>
      <c r="L961" s="2"/>
      <c r="M961" s="3"/>
      <c r="N961" s="2"/>
      <c r="O961" s="3"/>
      <c r="P961" s="2"/>
      <c r="Q961" s="3"/>
      <c r="R961" s="3"/>
      <c r="S961" s="2"/>
      <c r="T961" s="3"/>
      <c r="U961" s="2"/>
      <c r="V961" s="3"/>
      <c r="W961" s="2"/>
      <c r="X961" s="19"/>
      <c r="Y961" s="2"/>
      <c r="Z961" s="2" t="e">
        <f t="shared" si="223"/>
        <v>#REF!</v>
      </c>
      <c r="AA961" s="2" t="e">
        <f t="shared" si="224"/>
        <v>#REF!</v>
      </c>
      <c r="AB961" s="20" t="str">
        <f t="shared" si="193"/>
        <v>ENGELSKT NAMN</v>
      </c>
      <c r="AC961" s="2" t="str">
        <f t="array" ref="AC961">IF(K961="3_art",IF(AB961=_xludf.XLOOKUP(W961,#REF!,#REF!),"",_xludf.XLOOKUP(W961,#REF!,#REF!)),IF(K961="2_familj",IF(AB961=_xludf.XLOOKUP(W961,#REF!,#REF!),"",_xludf.XLOOKUP(W961,#REF!,#REF!)),""))</f>
        <v/>
      </c>
    </row>
    <row r="962" spans="1:29" ht="15.75" customHeight="1">
      <c r="A962" s="15" t="s">
        <v>16</v>
      </c>
      <c r="B962" s="15"/>
      <c r="C962" s="15"/>
      <c r="D962" s="21"/>
      <c r="E962" s="15" t="s">
        <v>17</v>
      </c>
      <c r="F962" s="15" t="s">
        <v>18</v>
      </c>
      <c r="G962" s="15" t="s">
        <v>19</v>
      </c>
      <c r="H962" s="18" t="s">
        <v>20</v>
      </c>
      <c r="I962" s="1"/>
      <c r="J962" s="2"/>
      <c r="K962" s="2"/>
      <c r="L962" s="2"/>
      <c r="M962" s="3"/>
      <c r="N962" s="2"/>
      <c r="O962" s="3"/>
      <c r="P962" s="2"/>
      <c r="Q962" s="3"/>
      <c r="R962" s="3"/>
      <c r="S962" s="2"/>
      <c r="T962" s="3"/>
      <c r="U962" s="2"/>
      <c r="V962" s="3"/>
      <c r="W962" s="2"/>
      <c r="X962" s="19"/>
      <c r="Y962" s="2"/>
      <c r="Z962" s="2" t="e">
        <f t="shared" si="223"/>
        <v>#REF!</v>
      </c>
      <c r="AA962" s="2" t="e">
        <f t="shared" si="224"/>
        <v>#REF!</v>
      </c>
      <c r="AB962" s="20" t="str">
        <f t="shared" si="193"/>
        <v>[English Name]</v>
      </c>
      <c r="AC962" s="2" t="str">
        <f t="array" ref="AC962">IF(K962="3_art",IF(AB962=_xludf.XLOOKUP(W962,#REF!,#REF!),"",_xludf.XLOOKUP(W962,#REF!,#REF!)),IF(K962="2_familj",IF(AB962=_xludf.XLOOKUP(W962,#REF!,#REF!),"",_xludf.XLOOKUP(W962,#REF!,#REF!)),""))</f>
        <v/>
      </c>
    </row>
    <row r="963" spans="1:29" ht="21" customHeight="1">
      <c r="A963" s="22"/>
      <c r="B963" s="22"/>
      <c r="C963" s="23"/>
      <c r="D963" s="24"/>
      <c r="E963" s="26" t="s">
        <v>22</v>
      </c>
      <c r="F963" s="26" t="s">
        <v>23</v>
      </c>
      <c r="G963" s="27"/>
      <c r="H963" s="27"/>
      <c r="I963" s="28"/>
      <c r="J963" s="28"/>
      <c r="K963" s="29" t="e">
        <f t="shared" ref="K963:K977" si="290">IF(#REF!="Ordning","1_ordning",IF(#REF!="Familj","2_familj",IF(LEN(E963)-LEN(SUBSTITUTE(E963," ",""))=1,"3_art",IF(LEN(E963)-LEN(SUBSTITUTE(E963," ",""))=5,"4_underart","9_CHECK ERROR"))))</f>
        <v>#REF!</v>
      </c>
      <c r="L963" s="30">
        <v>1</v>
      </c>
      <c r="M963" s="19" t="e">
        <f t="shared" ref="M963:M965" si="291">IF(K963="1_ordning",M962+1,M962)</f>
        <v>#REF!</v>
      </c>
      <c r="N963" s="29">
        <v>1</v>
      </c>
      <c r="O963" s="19" t="e">
        <f t="shared" ref="O963:O965" si="292">IF(K963="2_familj",O962+1,O962)</f>
        <v>#REF!</v>
      </c>
      <c r="P963" s="30"/>
      <c r="Q963" s="19">
        <f t="shared" ref="Q963:Q965" si="293">IF(LEN(E963)-LEN(SUBSTITUTE(E963," ",""))=1,LEFT(E963,FIND(" ",E963)-1),Q962)</f>
        <v>0</v>
      </c>
      <c r="R963" s="19">
        <f t="shared" ref="R963:R965" si="294">IF(Q963&lt;&gt;Q962,R962+1,R962)</f>
        <v>0</v>
      </c>
      <c r="S963" s="30"/>
      <c r="T963" s="19" t="str">
        <f t="shared" ref="T963:T977" si="295">IF(LEN(E963)-LEN(SUBSTITUTE(E963,".",""))=0,TRIM(E963),TRIM(CONCATENATE(LEFT(TRIM(E963),FIND(" ",TRIM(E963))-1)," ",MID(TRIM(E963),FIND(" ",TRIM(E963))+4,99)," ",MID(TRIM(E963),FIND(" ",TRIM(E963))+4,99))))</f>
        <v>ANSERIFORMES</v>
      </c>
      <c r="U963" s="29" t="s">
        <v>22</v>
      </c>
      <c r="V963" s="19" t="e">
        <f t="array" aca="1" ref="V963" ca="1">_xludf.XLOOKUP(U963,#REF!,#REF!)</f>
        <v>#NAME?</v>
      </c>
      <c r="W963" s="29">
        <v>230</v>
      </c>
      <c r="X963" s="3" t="str">
        <f t="shared" ref="X963:X965" si="296">IF(W963&gt;W962,"","Fel i ordningen!")</f>
        <v/>
      </c>
      <c r="Y963" s="2" t="e">
        <f t="shared" ref="Y963:Y977" si="297">IF(K963="4_underart",CONCATENATE("   ",U963),U963)</f>
        <v>#REF!</v>
      </c>
      <c r="Z963" s="20" t="e">
        <f t="shared" si="223"/>
        <v>#REF!</v>
      </c>
      <c r="AA963" s="20" t="e">
        <f t="shared" si="224"/>
        <v>#REF!</v>
      </c>
      <c r="AB963" s="2">
        <f t="shared" si="193"/>
        <v>0</v>
      </c>
      <c r="AC963" s="2" t="e">
        <f t="array" ref="AC963">IF(K963="3_art",IF(AB963=_xludf.XLOOKUP(W963,#REF!,#REF!),"",_xludf.XLOOKUP(W963,#REF!,#REF!)),IF(K963="2_familj",IF(AB963=_xludf.XLOOKUP(W963,#REF!,#REF!),"",_xludf.XLOOKUP(W963,#REF!,#REF!)),""))</f>
        <v>#REF!</v>
      </c>
    </row>
    <row r="964" spans="1:29" ht="13.5" customHeight="1">
      <c r="A964" s="71"/>
      <c r="B964" s="71"/>
      <c r="C964" s="71"/>
      <c r="D964" s="34"/>
      <c r="E964" s="36" t="s">
        <v>24</v>
      </c>
      <c r="F964" s="36" t="s">
        <v>25</v>
      </c>
      <c r="G964" s="36" t="s">
        <v>26</v>
      </c>
      <c r="H964" s="35"/>
      <c r="K964" s="29" t="e">
        <f t="shared" si="290"/>
        <v>#REF!</v>
      </c>
      <c r="L964" s="30">
        <v>1</v>
      </c>
      <c r="M964" s="19" t="e">
        <f t="shared" si="291"/>
        <v>#REF!</v>
      </c>
      <c r="N964" s="29">
        <v>1</v>
      </c>
      <c r="O964" s="19" t="e">
        <f t="shared" si="292"/>
        <v>#REF!</v>
      </c>
      <c r="P964" s="30">
        <v>1</v>
      </c>
      <c r="Q964" s="19">
        <f t="shared" si="293"/>
        <v>0</v>
      </c>
      <c r="R964" s="19">
        <f t="shared" si="294"/>
        <v>0</v>
      </c>
      <c r="S964" s="30"/>
      <c r="T964" s="19" t="str">
        <f t="shared" si="295"/>
        <v>Anatidae</v>
      </c>
      <c r="U964" s="29" t="s">
        <v>24</v>
      </c>
      <c r="V964" s="19" t="e">
        <f t="array" aca="1" ref="V964" ca="1">_xludf.XLOOKUP(U964,#REF!,#REF!)</f>
        <v>#NAME?</v>
      </c>
      <c r="W964" s="29">
        <v>240</v>
      </c>
      <c r="X964" s="3" t="str">
        <f t="shared" si="296"/>
        <v/>
      </c>
      <c r="Y964" s="2" t="e">
        <f t="shared" si="297"/>
        <v>#REF!</v>
      </c>
      <c r="Z964" s="20" t="e">
        <f t="shared" si="223"/>
        <v>#REF!</v>
      </c>
      <c r="AA964" s="20" t="e">
        <f t="shared" si="224"/>
        <v>#REF!</v>
      </c>
      <c r="AB964" s="20" t="str">
        <f t="shared" si="193"/>
        <v>Ducks, Swans, and Geese</v>
      </c>
      <c r="AC964" s="2" t="e">
        <f t="array" ref="AC964">IF(K964="3_art",IF(AB964=_xludf.XLOOKUP(W964,#REF!,#REF!),"",_xludf.XLOOKUP(W964,#REF!,#REF!)),IF(K964="2_familj",IF(AB964=_xludf.XLOOKUP(W964,#REF!,#REF!),"",_xludf.XLOOKUP(W964,#REF!,#REF!)),""))</f>
        <v>#REF!</v>
      </c>
    </row>
    <row r="965" spans="1:29" ht="13.5" customHeight="1">
      <c r="A965" s="144" t="s">
        <v>84</v>
      </c>
      <c r="B965" s="145" t="s">
        <v>3252</v>
      </c>
      <c r="C965" s="144" t="s">
        <v>31</v>
      </c>
      <c r="D965" s="144" t="s">
        <v>405</v>
      </c>
      <c r="E965" s="146" t="s">
        <v>3253</v>
      </c>
      <c r="F965" s="147" t="s">
        <v>3254</v>
      </c>
      <c r="G965" s="148" t="s">
        <v>3255</v>
      </c>
      <c r="H965" s="149"/>
      <c r="I965" s="1"/>
      <c r="J965" s="2"/>
      <c r="K965" s="29" t="e">
        <f t="shared" si="290"/>
        <v>#REF!</v>
      </c>
      <c r="L965" s="30">
        <v>1</v>
      </c>
      <c r="M965" s="19" t="e">
        <f t="shared" si="291"/>
        <v>#REF!</v>
      </c>
      <c r="N965" s="29">
        <v>1</v>
      </c>
      <c r="O965" s="19" t="e">
        <f t="shared" si="292"/>
        <v>#REF!</v>
      </c>
      <c r="P965" s="30">
        <v>1</v>
      </c>
      <c r="Q965" s="19" t="str">
        <f t="shared" si="293"/>
        <v>Anser</v>
      </c>
      <c r="R965" s="19">
        <f t="shared" si="294"/>
        <v>1</v>
      </c>
      <c r="S965" s="30">
        <v>1</v>
      </c>
      <c r="T965" s="19" t="str">
        <f t="shared" si="295"/>
        <v>Anser canagicus</v>
      </c>
      <c r="U965" s="29" t="s">
        <v>3253</v>
      </c>
      <c r="V965" s="19" t="e">
        <f t="array" aca="1" ref="V965" ca="1">_xludf.XLOOKUP(U965,#REF!,#REF!)</f>
        <v>#NAME?</v>
      </c>
      <c r="W965" s="29">
        <v>328</v>
      </c>
      <c r="X965" s="3" t="str">
        <f t="shared" si="296"/>
        <v/>
      </c>
      <c r="Y965" s="2" t="e">
        <f t="shared" si="297"/>
        <v>#REF!</v>
      </c>
      <c r="Z965" s="2" t="e">
        <f t="shared" si="223"/>
        <v>#REF!</v>
      </c>
      <c r="AA965" s="2" t="e">
        <f t="shared" si="224"/>
        <v>#REF!</v>
      </c>
      <c r="AB965" s="2" t="str">
        <f t="shared" si="193"/>
        <v>Emperor Goose</v>
      </c>
      <c r="AC965" s="2" t="e">
        <f t="array" ref="AC965">IF(K965="3_art",IF(AB965=_xludf.XLOOKUP(W965,#REF!,#REF!),"",_xludf.XLOOKUP(W965,#REF!,#REF!)),IF(K965="2_familj",IF(AB965=_xludf.XLOOKUP(W965,#REF!,#REF!),"",_xludf.XLOOKUP(W965,#REF!,#REF!)),""))</f>
        <v>#REF!</v>
      </c>
    </row>
    <row r="966" spans="1:29" ht="13.5" customHeight="1">
      <c r="A966" s="144"/>
      <c r="B966" s="145" t="s">
        <v>3252</v>
      </c>
      <c r="C966" s="145" t="s">
        <v>55</v>
      </c>
      <c r="D966" s="144"/>
      <c r="E966" s="146" t="s">
        <v>3256</v>
      </c>
      <c r="F966" s="147" t="s">
        <v>3257</v>
      </c>
      <c r="G966" s="148" t="s">
        <v>3258</v>
      </c>
      <c r="H966" s="149"/>
      <c r="I966" s="1"/>
      <c r="J966" s="2"/>
      <c r="K966" s="29" t="e">
        <f t="shared" si="290"/>
        <v>#REF!</v>
      </c>
      <c r="L966" s="30">
        <v>1</v>
      </c>
      <c r="M966" s="19" t="e">
        <f>IF(K966="1_ordning",#REF!+1,#REF!)</f>
        <v>#REF!</v>
      </c>
      <c r="N966" s="29">
        <v>1</v>
      </c>
      <c r="O966" s="19" t="e">
        <f>IF(K966="2_familj",#REF!+1,#REF!)</f>
        <v>#REF!</v>
      </c>
      <c r="P966" s="30">
        <v>1</v>
      </c>
      <c r="Q966" s="19" t="str">
        <f>IF(LEN(E966)-LEN(SUBSTITUTE(E966," ",""))=1,LEFT(E966,FIND(" ",E966)-1),#REF!)</f>
        <v>Anser</v>
      </c>
      <c r="R966" s="19" t="e">
        <f>IF(Q966&lt;&gt;#REF!,#REF!+1,#REF!)</f>
        <v>#REF!</v>
      </c>
      <c r="S966" s="30">
        <v>1</v>
      </c>
      <c r="T966" s="19" t="str">
        <f t="shared" si="295"/>
        <v>Anser caerulescens</v>
      </c>
      <c r="U966" s="29" t="s">
        <v>3256</v>
      </c>
      <c r="V966" s="19" t="e">
        <f t="array" aca="1" ref="V966" ca="1">_xludf.XLOOKUP(U966,#REF!,#REF!)</f>
        <v>#NAME?</v>
      </c>
      <c r="W966" s="29">
        <v>330</v>
      </c>
      <c r="X966" s="3" t="e">
        <f>IF(W966&gt;#REF!,"","Fel i ordningen!")</f>
        <v>#REF!</v>
      </c>
      <c r="Y966" s="2" t="e">
        <f t="shared" si="297"/>
        <v>#REF!</v>
      </c>
      <c r="Z966" s="2" t="e">
        <f t="shared" si="223"/>
        <v>#REF!</v>
      </c>
      <c r="AA966" s="2" t="e">
        <f t="shared" si="224"/>
        <v>#REF!</v>
      </c>
      <c r="AB966" s="2" t="str">
        <f t="shared" si="193"/>
        <v>Snow Goose</v>
      </c>
      <c r="AC966" s="2" t="e">
        <f t="array" ref="AC966">IF(K966="3_art",IF(AB966=_xludf.XLOOKUP(W966,#REF!,#REF!),"",_xludf.XLOOKUP(W966,#REF!,#REF!)),IF(K966="2_familj",IF(AB966=_xludf.XLOOKUP(W966,#REF!,#REF!),"",_xludf.XLOOKUP(W966,#REF!,#REF!)),""))</f>
        <v>#REF!</v>
      </c>
    </row>
    <row r="967" spans="1:29" ht="13.5" customHeight="1">
      <c r="A967" s="144" t="s">
        <v>84</v>
      </c>
      <c r="B967" s="145" t="s">
        <v>3252</v>
      </c>
      <c r="C967" s="144" t="s">
        <v>31</v>
      </c>
      <c r="D967" s="144" t="s">
        <v>405</v>
      </c>
      <c r="E967" s="146" t="s">
        <v>3259</v>
      </c>
      <c r="F967" s="147" t="s">
        <v>3260</v>
      </c>
      <c r="G967" s="148" t="s">
        <v>3261</v>
      </c>
      <c r="H967" s="149"/>
      <c r="I967" s="1"/>
      <c r="J967" s="2"/>
      <c r="K967" s="29" t="e">
        <f t="shared" si="290"/>
        <v>#REF!</v>
      </c>
      <c r="L967" s="30">
        <v>1</v>
      </c>
      <c r="M967" s="19" t="e">
        <f>IF(K967="1_ordning",M969+1,M969)</f>
        <v>#REF!</v>
      </c>
      <c r="N967" s="29">
        <v>1</v>
      </c>
      <c r="O967" s="19" t="e">
        <f>IF(K967="2_familj",O969+1,O969)</f>
        <v>#REF!</v>
      </c>
      <c r="P967" s="30">
        <v>1</v>
      </c>
      <c r="Q967" s="19" t="str">
        <f>IF(LEN(E967)-LEN(SUBSTITUTE(E967," ",""))=1,LEFT(E967,FIND(" ",E967)-1),Q969)</f>
        <v>Bucephala</v>
      </c>
      <c r="R967" s="19" t="e">
        <f>IF(Q967&lt;&gt;Q969,R969+1,R969)</f>
        <v>#REF!</v>
      </c>
      <c r="S967" s="30">
        <v>3</v>
      </c>
      <c r="T967" s="19" t="str">
        <f t="shared" si="295"/>
        <v>Bucephala albeola</v>
      </c>
      <c r="U967" s="29" t="s">
        <v>3259</v>
      </c>
      <c r="V967" s="19" t="e">
        <f t="array" aca="1" ref="V967" ca="1">_xludf.XLOOKUP(U967,#REF!,#REF!)</f>
        <v>#NAME?</v>
      </c>
      <c r="W967" s="29">
        <v>420</v>
      </c>
      <c r="X967" s="3" t="str">
        <f t="shared" ref="X967:X969" si="298">IF(W967&gt;W966,"","Fel i ordningen!")</f>
        <v/>
      </c>
      <c r="Y967" s="2" t="e">
        <f t="shared" si="297"/>
        <v>#REF!</v>
      </c>
      <c r="Z967" s="2" t="e">
        <f t="shared" si="223"/>
        <v>#REF!</v>
      </c>
      <c r="AA967" s="2" t="e">
        <f t="shared" si="224"/>
        <v>#REF!</v>
      </c>
      <c r="AB967" s="2" t="str">
        <f t="shared" si="193"/>
        <v>Bufflehead</v>
      </c>
      <c r="AC967" s="2" t="e">
        <f t="array" ref="AC967">IF(K967="3_art",IF(AB967=_xludf.XLOOKUP(W967,#REF!,#REF!),"",_xludf.XLOOKUP(W967,#REF!,#REF!)),IF(K967="2_familj",IF(AB967=_xludf.XLOOKUP(W967,#REF!,#REF!),"",_xludf.XLOOKUP(W967,#REF!,#REF!)),""))</f>
        <v>#REF!</v>
      </c>
    </row>
    <row r="968" spans="1:29" ht="13.5" customHeight="1">
      <c r="A968" s="144" t="s">
        <v>84</v>
      </c>
      <c r="B968" s="145" t="s">
        <v>3252</v>
      </c>
      <c r="C968" s="144" t="s">
        <v>31</v>
      </c>
      <c r="D968" s="144" t="s">
        <v>784</v>
      </c>
      <c r="E968" s="146" t="s">
        <v>3262</v>
      </c>
      <c r="F968" s="147" t="s">
        <v>3263</v>
      </c>
      <c r="G968" s="148" t="s">
        <v>3264</v>
      </c>
      <c r="H968" s="149"/>
      <c r="I968" s="1"/>
      <c r="J968" s="2"/>
      <c r="K968" s="29" t="e">
        <f t="shared" si="290"/>
        <v>#REF!</v>
      </c>
      <c r="L968" s="30">
        <v>1</v>
      </c>
      <c r="M968" s="19" t="e">
        <f>IF(K968="1_ordning",M967+1,M967)</f>
        <v>#REF!</v>
      </c>
      <c r="N968" s="29">
        <v>1</v>
      </c>
      <c r="O968" s="19" t="e">
        <f>IF(K968="2_familj",O967+1,O967)</f>
        <v>#REF!</v>
      </c>
      <c r="P968" s="30">
        <v>1</v>
      </c>
      <c r="Q968" s="19" t="str">
        <f>IF(LEN(E968)-LEN(SUBSTITUTE(E968," ",""))=1,LEFT(E968,FIND(" ",E968)-1),Q967)</f>
        <v>Lophodytes</v>
      </c>
      <c r="R968" s="19" t="e">
        <f>IF(Q968&lt;&gt;Q967,R967+1,R967)</f>
        <v>#REF!</v>
      </c>
      <c r="S968" s="30">
        <v>4</v>
      </c>
      <c r="T968" s="19" t="str">
        <f t="shared" si="295"/>
        <v>Lophodytes cucullatus</v>
      </c>
      <c r="U968" s="29" t="s">
        <v>3262</v>
      </c>
      <c r="V968" s="19" t="e">
        <f t="array" aca="1" ref="V968" ca="1">_xludf.XLOOKUP(U968,#REF!,#REF!)</f>
        <v>#NAME?</v>
      </c>
      <c r="W968" s="29">
        <v>428</v>
      </c>
      <c r="X968" s="3" t="str">
        <f t="shared" si="298"/>
        <v/>
      </c>
      <c r="Y968" s="2" t="e">
        <f t="shared" si="297"/>
        <v>#REF!</v>
      </c>
      <c r="Z968" s="2" t="e">
        <f t="shared" si="223"/>
        <v>#REF!</v>
      </c>
      <c r="AA968" s="2" t="e">
        <f t="shared" si="224"/>
        <v>#REF!</v>
      </c>
      <c r="AB968" s="2" t="str">
        <f t="shared" si="193"/>
        <v>Hooded Merganser</v>
      </c>
      <c r="AC968" s="2" t="e">
        <f t="array" ref="AC968">IF(K968="3_art",IF(AB968=_xludf.XLOOKUP(W968,#REF!,#REF!),"",_xludf.XLOOKUP(W968,#REF!,#REF!)),IF(K968="2_familj",IF(AB968=_xludf.XLOOKUP(W968,#REF!,#REF!),"",_xludf.XLOOKUP(W968,#REF!,#REF!)),""))</f>
        <v>#REF!</v>
      </c>
    </row>
    <row r="969" spans="1:29" ht="13.5" customHeight="1">
      <c r="A969" s="144" t="s">
        <v>84</v>
      </c>
      <c r="B969" s="145" t="s">
        <v>3252</v>
      </c>
      <c r="C969" s="144" t="s">
        <v>31</v>
      </c>
      <c r="D969" s="144" t="s">
        <v>165</v>
      </c>
      <c r="E969" s="146" t="s">
        <v>3265</v>
      </c>
      <c r="F969" s="147" t="s">
        <v>3266</v>
      </c>
      <c r="G969" s="148" t="s">
        <v>3267</v>
      </c>
      <c r="H969" s="149"/>
      <c r="I969" s="1"/>
      <c r="J969" s="2"/>
      <c r="K969" s="29" t="e">
        <f t="shared" si="290"/>
        <v>#REF!</v>
      </c>
      <c r="L969" s="30">
        <v>1</v>
      </c>
      <c r="M969" s="19" t="e">
        <f>IF(K969="1_ordning",M966+1,M966)</f>
        <v>#REF!</v>
      </c>
      <c r="N969" s="29">
        <v>1</v>
      </c>
      <c r="O969" s="19" t="e">
        <f>IF(K969="2_familj",O966+1,O966)</f>
        <v>#REF!</v>
      </c>
      <c r="P969" s="30">
        <v>1</v>
      </c>
      <c r="Q969" s="19" t="str">
        <f>IF(LEN(E969)-LEN(SUBSTITUTE(E969," ",""))=1,LEFT(E969,FIND(" ",E969)-1),Q966)</f>
        <v>Mareca</v>
      </c>
      <c r="R969" s="19" t="e">
        <f>IF(Q969&lt;&gt;Q966,R966+1,R966)</f>
        <v>#REF!</v>
      </c>
      <c r="S969" s="30">
        <v>2</v>
      </c>
      <c r="T969" s="19" t="str">
        <f t="shared" si="295"/>
        <v>Mareca falcata</v>
      </c>
      <c r="U969" s="29" t="s">
        <v>3265</v>
      </c>
      <c r="V969" s="19" t="e">
        <f t="array" aca="1" ref="V969" ca="1">_xludf.XLOOKUP(U969,#REF!,#REF!)</f>
        <v>#NAME?</v>
      </c>
      <c r="W969" s="29">
        <v>518</v>
      </c>
      <c r="X969" s="3" t="str">
        <f t="shared" si="298"/>
        <v/>
      </c>
      <c r="Y969" s="2" t="e">
        <f t="shared" si="297"/>
        <v>#REF!</v>
      </c>
      <c r="Z969" s="2" t="e">
        <f t="shared" si="223"/>
        <v>#REF!</v>
      </c>
      <c r="AA969" s="2" t="e">
        <f t="shared" si="224"/>
        <v>#REF!</v>
      </c>
      <c r="AB969" s="2" t="str">
        <f t="shared" si="193"/>
        <v>Falcated Duck</v>
      </c>
      <c r="AC969" s="2" t="e">
        <f t="array" ref="AC969">IF(K969="3_art",IF(AB969=_xludf.XLOOKUP(W969,#REF!,#REF!),"",_xludf.XLOOKUP(W969,#REF!,#REF!)),IF(K969="2_familj",IF(AB969=_xludf.XLOOKUP(W969,#REF!,#REF!),"",_xludf.XLOOKUP(W969,#REF!,#REF!)),""))</f>
        <v>#REF!</v>
      </c>
    </row>
    <row r="970" spans="1:29" ht="21" customHeight="1">
      <c r="A970" s="22"/>
      <c r="B970" s="22"/>
      <c r="C970" s="23"/>
      <c r="D970" s="24" t="s">
        <v>21</v>
      </c>
      <c r="E970" s="26" t="s">
        <v>3268</v>
      </c>
      <c r="F970" s="26" t="s">
        <v>3269</v>
      </c>
      <c r="G970" s="27"/>
      <c r="H970" s="27"/>
      <c r="I970" s="28"/>
      <c r="J970" s="28"/>
      <c r="K970" s="29" t="e">
        <f t="shared" si="290"/>
        <v>#REF!</v>
      </c>
      <c r="L970" s="30">
        <v>1</v>
      </c>
      <c r="M970" s="19" t="e">
        <f>IF(K970="1_ordning",M968+1,M968)</f>
        <v>#REF!</v>
      </c>
      <c r="N970" s="29">
        <v>2</v>
      </c>
      <c r="O970" s="19" t="e">
        <f>IF(K970="2_familj",O968+1,O968)</f>
        <v>#REF!</v>
      </c>
      <c r="P970" s="30">
        <v>1</v>
      </c>
      <c r="Q970" s="19" t="str">
        <f>IF(LEN(E970)-LEN(SUBSTITUTE(E970," ",""))=1,LEFT(E970,FIND(" ",E970)-1),Q968)</f>
        <v>Lophodytes</v>
      </c>
      <c r="R970" s="19" t="e">
        <f>IF(Q970&lt;&gt;Q968,R968+1,R968)</f>
        <v>#REF!</v>
      </c>
      <c r="S970" s="30">
        <v>4</v>
      </c>
      <c r="T970" s="19" t="str">
        <f t="shared" si="295"/>
        <v>PHOENICOPTERIFORMES</v>
      </c>
      <c r="U970" s="29" t="s">
        <v>3268</v>
      </c>
      <c r="V970" s="19" t="e">
        <f t="array" aca="1" ref="V970" ca="1">_xludf.XLOOKUP(U970,#REF!,#REF!)</f>
        <v>#NAME?</v>
      </c>
      <c r="W970" s="29">
        <v>1613</v>
      </c>
      <c r="X970" s="3" t="str">
        <f>IF(W970&gt;W968,"","Fel i ordningen!")</f>
        <v/>
      </c>
      <c r="Y970" s="2" t="e">
        <f t="shared" si="297"/>
        <v>#REF!</v>
      </c>
      <c r="Z970" s="20" t="e">
        <f t="shared" si="223"/>
        <v>#REF!</v>
      </c>
      <c r="AA970" s="2" t="e">
        <f t="shared" si="224"/>
        <v>#REF!</v>
      </c>
      <c r="AB970" s="2">
        <f t="shared" si="193"/>
        <v>0</v>
      </c>
      <c r="AC970" s="2" t="e">
        <f t="array" ref="AC970">IF(K970="3_art",IF(AB970=_xludf.XLOOKUP(W970,#REF!,#REF!),"",_xludf.XLOOKUP(W970,#REF!,#REF!)),IF(K970="2_familj",IF(AB970=_xludf.XLOOKUP(W970,#REF!,#REF!),"",_xludf.XLOOKUP(W970,#REF!,#REF!)),""))</f>
        <v>#REF!</v>
      </c>
    </row>
    <row r="971" spans="1:29" ht="13.5" customHeight="1">
      <c r="A971" s="71"/>
      <c r="B971" s="71"/>
      <c r="C971" s="71"/>
      <c r="D971" s="34" t="s">
        <v>21</v>
      </c>
      <c r="E971" s="36" t="s">
        <v>3270</v>
      </c>
      <c r="F971" s="36" t="s">
        <v>3271</v>
      </c>
      <c r="G971" s="35" t="s">
        <v>3272</v>
      </c>
      <c r="H971" s="35"/>
      <c r="K971" s="29" t="e">
        <f t="shared" si="290"/>
        <v>#REF!</v>
      </c>
      <c r="L971" s="30">
        <v>1</v>
      </c>
      <c r="M971" s="19" t="e">
        <f t="shared" ref="M971:M977" si="299">IF(K971="1_ordning",M970+1,M970)</f>
        <v>#REF!</v>
      </c>
      <c r="N971" s="29">
        <v>2</v>
      </c>
      <c r="O971" s="19" t="e">
        <f t="shared" ref="O971:O977" si="300">IF(K971="2_familj",O970+1,O970)</f>
        <v>#REF!</v>
      </c>
      <c r="P971" s="30">
        <v>2</v>
      </c>
      <c r="Q971" s="19" t="str">
        <f t="shared" ref="Q971:Q977" si="301">IF(LEN(E971)-LEN(SUBSTITUTE(E971," ",""))=1,LEFT(E971,FIND(" ",E971)-1),Q970)</f>
        <v>Lophodytes</v>
      </c>
      <c r="R971" s="19" t="e">
        <f t="shared" ref="R971:R977" si="302">IF(Q971&lt;&gt;Q970,R970+1,R970)</f>
        <v>#REF!</v>
      </c>
      <c r="S971" s="30">
        <v>4</v>
      </c>
      <c r="T971" s="19" t="str">
        <f t="shared" si="295"/>
        <v>Phoenicopteridae</v>
      </c>
      <c r="U971" s="29" t="s">
        <v>3270</v>
      </c>
      <c r="V971" s="19" t="e">
        <f t="array" aca="1" ref="V971" ca="1">_xludf.XLOOKUP(U971,#REF!,#REF!)</f>
        <v>#NAME?</v>
      </c>
      <c r="W971" s="29">
        <v>1614</v>
      </c>
      <c r="X971" s="3" t="str">
        <f t="shared" ref="X971:X977" si="303">IF(W971&gt;W970,"","Fel i ordningen!")</f>
        <v/>
      </c>
      <c r="Y971" s="2" t="e">
        <f t="shared" si="297"/>
        <v>#REF!</v>
      </c>
      <c r="Z971" s="20" t="e">
        <f t="shared" si="223"/>
        <v>#REF!</v>
      </c>
      <c r="AA971" s="2" t="e">
        <f t="shared" si="224"/>
        <v>#REF!</v>
      </c>
      <c r="AB971" s="2" t="str">
        <f t="shared" si="193"/>
        <v>Flamingos</v>
      </c>
      <c r="AC971" s="2" t="e">
        <f t="array" ref="AC971">IF(K971="3_art",IF(AB971=_xludf.XLOOKUP(W971,#REF!,#REF!),"",_xludf.XLOOKUP(W971,#REF!,#REF!)),IF(K971="2_familj",IF(AB971=_xludf.XLOOKUP(W971,#REF!,#REF!),"",_xludf.XLOOKUP(W971,#REF!,#REF!)),""))</f>
        <v>#REF!</v>
      </c>
    </row>
    <row r="972" spans="1:29" ht="13.5" customHeight="1">
      <c r="A972" s="144" t="s">
        <v>84</v>
      </c>
      <c r="B972" s="144" t="s">
        <v>3252</v>
      </c>
      <c r="C972" s="145" t="s">
        <v>31</v>
      </c>
      <c r="D972" s="144" t="s">
        <v>237</v>
      </c>
      <c r="E972" s="146" t="s">
        <v>3273</v>
      </c>
      <c r="F972" s="147" t="s">
        <v>3274</v>
      </c>
      <c r="G972" s="148" t="s">
        <v>3275</v>
      </c>
      <c r="H972" s="149"/>
      <c r="I972" s="1"/>
      <c r="J972" s="2"/>
      <c r="K972" s="29" t="e">
        <f t="shared" si="290"/>
        <v>#REF!</v>
      </c>
      <c r="L972" s="30">
        <v>1</v>
      </c>
      <c r="M972" s="19" t="e">
        <f t="shared" si="299"/>
        <v>#REF!</v>
      </c>
      <c r="N972" s="29">
        <v>2</v>
      </c>
      <c r="O972" s="19" t="e">
        <f t="shared" si="300"/>
        <v>#REF!</v>
      </c>
      <c r="P972" s="30">
        <v>2</v>
      </c>
      <c r="Q972" s="19" t="str">
        <f t="shared" si="301"/>
        <v>Phoenicopterus</v>
      </c>
      <c r="R972" s="19" t="e">
        <f t="shared" si="302"/>
        <v>#REF!</v>
      </c>
      <c r="S972" s="30">
        <v>5</v>
      </c>
      <c r="T972" s="19" t="str">
        <f t="shared" si="295"/>
        <v>Phoenicopterus roseus</v>
      </c>
      <c r="U972" s="29" t="s">
        <v>3273</v>
      </c>
      <c r="V972" s="19" t="e">
        <f t="array" aca="1" ref="V972" ca="1">_xludf.XLOOKUP(U972,#REF!,#REF!)</f>
        <v>#NAME?</v>
      </c>
      <c r="W972" s="29">
        <v>1622</v>
      </c>
      <c r="X972" s="3" t="str">
        <f t="shared" si="303"/>
        <v/>
      </c>
      <c r="Y972" s="2" t="e">
        <f t="shared" si="297"/>
        <v>#REF!</v>
      </c>
      <c r="Z972" s="2" t="e">
        <f t="shared" si="223"/>
        <v>#REF!</v>
      </c>
      <c r="AA972" s="2" t="e">
        <f t="shared" si="224"/>
        <v>#REF!</v>
      </c>
      <c r="AB972" s="2" t="str">
        <f t="shared" si="193"/>
        <v>Greater Flamingo</v>
      </c>
      <c r="AC972" s="2" t="e">
        <f t="array" ref="AC972">IF(K972="3_art",IF(AB972=_xludf.XLOOKUP(W972,#REF!,#REF!),"",_xludf.XLOOKUP(W972,#REF!,#REF!)),IF(K972="2_familj",IF(AB972=_xludf.XLOOKUP(W972,#REF!,#REF!),"",_xludf.XLOOKUP(W972,#REF!,#REF!)),""))</f>
        <v>#REF!</v>
      </c>
    </row>
    <row r="973" spans="1:29" ht="21" customHeight="1">
      <c r="A973" s="22"/>
      <c r="B973" s="22"/>
      <c r="C973" s="23"/>
      <c r="D973" s="24" t="s">
        <v>21</v>
      </c>
      <c r="E973" s="26" t="s">
        <v>1357</v>
      </c>
      <c r="F973" s="26" t="s">
        <v>1358</v>
      </c>
      <c r="G973" s="27"/>
      <c r="H973" s="27"/>
      <c r="I973" s="28"/>
      <c r="J973" s="28"/>
      <c r="K973" s="29" t="e">
        <f t="shared" si="290"/>
        <v>#REF!</v>
      </c>
      <c r="L973" s="30">
        <v>1</v>
      </c>
      <c r="M973" s="19" t="e">
        <f t="shared" si="299"/>
        <v>#REF!</v>
      </c>
      <c r="N973" s="29">
        <v>3</v>
      </c>
      <c r="O973" s="19" t="e">
        <f t="shared" si="300"/>
        <v>#REF!</v>
      </c>
      <c r="P973" s="30">
        <v>2</v>
      </c>
      <c r="Q973" s="19" t="str">
        <f t="shared" si="301"/>
        <v>Phoenicopterus</v>
      </c>
      <c r="R973" s="19" t="e">
        <f t="shared" si="302"/>
        <v>#REF!</v>
      </c>
      <c r="S973" s="30">
        <v>5</v>
      </c>
      <c r="T973" s="19" t="str">
        <f t="shared" si="295"/>
        <v>PELECANIFORMES</v>
      </c>
      <c r="U973" s="29" t="s">
        <v>1357</v>
      </c>
      <c r="V973" s="19" t="e">
        <f t="array" aca="1" ref="V973" ca="1">_xludf.XLOOKUP(U973,#REF!,#REF!)</f>
        <v>#NAME?</v>
      </c>
      <c r="W973" s="29">
        <v>5142</v>
      </c>
      <c r="X973" s="3" t="str">
        <f t="shared" si="303"/>
        <v/>
      </c>
      <c r="Y973" s="2" t="e">
        <f t="shared" si="297"/>
        <v>#REF!</v>
      </c>
      <c r="Z973" s="20" t="e">
        <f t="shared" si="223"/>
        <v>#REF!</v>
      </c>
      <c r="AA973" s="2" t="e">
        <f t="shared" si="224"/>
        <v>#REF!</v>
      </c>
      <c r="AB973" s="2">
        <f t="shared" si="193"/>
        <v>0</v>
      </c>
      <c r="AC973" s="2" t="e">
        <f t="array" ref="AC973">IF(K973="3_art",IF(AB973=_xludf.XLOOKUP(W973,#REF!,#REF!),"",_xludf.XLOOKUP(W973,#REF!,#REF!)),IF(K973="2_familj",IF(AB973=_xludf.XLOOKUP(W973,#REF!,#REF!),"",_xludf.XLOOKUP(W973,#REF!,#REF!)),""))</f>
        <v>#REF!</v>
      </c>
    </row>
    <row r="974" spans="1:29" ht="13.5" customHeight="1">
      <c r="A974" s="71"/>
      <c r="B974" s="71"/>
      <c r="C974" s="71"/>
      <c r="D974" s="34" t="s">
        <v>21</v>
      </c>
      <c r="E974" s="36" t="s">
        <v>3276</v>
      </c>
      <c r="F974" s="36" t="s">
        <v>3277</v>
      </c>
      <c r="G974" s="36" t="s">
        <v>3278</v>
      </c>
      <c r="H974" s="35"/>
      <c r="K974" s="29" t="e">
        <f t="shared" si="290"/>
        <v>#REF!</v>
      </c>
      <c r="L974" s="30">
        <v>1</v>
      </c>
      <c r="M974" s="19" t="e">
        <f t="shared" si="299"/>
        <v>#REF!</v>
      </c>
      <c r="N974" s="29">
        <v>3</v>
      </c>
      <c r="O974" s="19" t="e">
        <f t="shared" si="300"/>
        <v>#REF!</v>
      </c>
      <c r="P974" s="30">
        <v>3</v>
      </c>
      <c r="Q974" s="19" t="str">
        <f t="shared" si="301"/>
        <v>Phoenicopterus</v>
      </c>
      <c r="R974" s="19" t="e">
        <f t="shared" si="302"/>
        <v>#REF!</v>
      </c>
      <c r="S974" s="30">
        <v>5</v>
      </c>
      <c r="T974" s="19" t="str">
        <f t="shared" si="295"/>
        <v>Pelecanidae</v>
      </c>
      <c r="U974" s="29" t="s">
        <v>3276</v>
      </c>
      <c r="V974" s="19" t="e">
        <f t="array" aca="1" ref="V974" ca="1">_xludf.XLOOKUP(U974,#REF!,#REF!)</f>
        <v>#NAME?</v>
      </c>
      <c r="W974" s="29">
        <v>5224</v>
      </c>
      <c r="X974" s="3" t="str">
        <f t="shared" si="303"/>
        <v/>
      </c>
      <c r="Y974" s="2" t="e">
        <f t="shared" si="297"/>
        <v>#REF!</v>
      </c>
      <c r="Z974" s="20" t="e">
        <f t="shared" si="223"/>
        <v>#REF!</v>
      </c>
      <c r="AA974" s="2" t="e">
        <f t="shared" si="224"/>
        <v>#REF!</v>
      </c>
      <c r="AB974" s="20" t="str">
        <f t="shared" si="193"/>
        <v>Pelicans</v>
      </c>
      <c r="AC974" s="2" t="e">
        <f t="array" ref="AC974">IF(K974="3_art",IF(AB974=_xludf.XLOOKUP(W974,#REF!,#REF!),"",_xludf.XLOOKUP(W974,#REF!,#REF!)),IF(K974="2_familj",IF(AB974=_xludf.XLOOKUP(W974,#REF!,#REF!),"",_xludf.XLOOKUP(W974,#REF!,#REF!)),""))</f>
        <v>#REF!</v>
      </c>
    </row>
    <row r="975" spans="1:29" ht="13.5" customHeight="1">
      <c r="A975" s="144" t="s">
        <v>84</v>
      </c>
      <c r="B975" s="145" t="s">
        <v>3252</v>
      </c>
      <c r="C975" s="145" t="s">
        <v>31</v>
      </c>
      <c r="D975" s="144" t="s">
        <v>405</v>
      </c>
      <c r="E975" s="146" t="s">
        <v>3279</v>
      </c>
      <c r="F975" s="147" t="s">
        <v>3280</v>
      </c>
      <c r="G975" s="148" t="s">
        <v>3281</v>
      </c>
      <c r="H975" s="149"/>
      <c r="I975" s="1"/>
      <c r="J975" s="2"/>
      <c r="K975" s="29" t="e">
        <f t="shared" si="290"/>
        <v>#REF!</v>
      </c>
      <c r="L975" s="30">
        <v>1</v>
      </c>
      <c r="M975" s="19" t="e">
        <f t="shared" si="299"/>
        <v>#REF!</v>
      </c>
      <c r="N975" s="29">
        <v>3</v>
      </c>
      <c r="O975" s="19" t="e">
        <f t="shared" si="300"/>
        <v>#REF!</v>
      </c>
      <c r="P975" s="30">
        <v>3</v>
      </c>
      <c r="Q975" s="19" t="str">
        <f t="shared" si="301"/>
        <v>Pelecanus</v>
      </c>
      <c r="R975" s="19" t="e">
        <f t="shared" si="302"/>
        <v>#REF!</v>
      </c>
      <c r="S975" s="30">
        <v>6</v>
      </c>
      <c r="T975" s="19" t="str">
        <f t="shared" si="295"/>
        <v>Pelecanus onocrotalus</v>
      </c>
      <c r="U975" s="29" t="s">
        <v>3279</v>
      </c>
      <c r="V975" s="19" t="e">
        <f t="array" aca="1" ref="V975" ca="1">_xludf.XLOOKUP(U975,#REF!,#REF!)</f>
        <v>#NAME?</v>
      </c>
      <c r="W975" s="29">
        <v>5234</v>
      </c>
      <c r="X975" s="3" t="str">
        <f t="shared" si="303"/>
        <v/>
      </c>
      <c r="Y975" s="2" t="e">
        <f t="shared" si="297"/>
        <v>#REF!</v>
      </c>
      <c r="Z975" s="2" t="e">
        <f t="shared" si="223"/>
        <v>#REF!</v>
      </c>
      <c r="AA975" s="2" t="e">
        <f t="shared" si="224"/>
        <v>#REF!</v>
      </c>
      <c r="AB975" s="2" t="str">
        <f t="shared" si="193"/>
        <v>Great White Pelican</v>
      </c>
      <c r="AC975" s="2" t="e">
        <f t="array" ref="AC975">IF(K975="3_art",IF(AB975=_xludf.XLOOKUP(W975,#REF!,#REF!),"",_xludf.XLOOKUP(W975,#REF!,#REF!)),IF(K975="2_familj",IF(AB975=_xludf.XLOOKUP(W975,#REF!,#REF!),"",_xludf.XLOOKUP(W975,#REF!,#REF!)),""))</f>
        <v>#REF!</v>
      </c>
    </row>
    <row r="976" spans="1:29" ht="13.5" customHeight="1">
      <c r="A976" s="71"/>
      <c r="B976" s="71"/>
      <c r="C976" s="71"/>
      <c r="D976" s="34" t="s">
        <v>21</v>
      </c>
      <c r="E976" s="36" t="s">
        <v>1373</v>
      </c>
      <c r="F976" s="36" t="s">
        <v>1374</v>
      </c>
      <c r="G976" s="36" t="s">
        <v>1375</v>
      </c>
      <c r="H976" s="35"/>
      <c r="K976" s="29" t="e">
        <f t="shared" si="290"/>
        <v>#REF!</v>
      </c>
      <c r="L976" s="30">
        <v>1</v>
      </c>
      <c r="M976" s="19" t="e">
        <f t="shared" si="299"/>
        <v>#REF!</v>
      </c>
      <c r="N976" s="29">
        <v>3</v>
      </c>
      <c r="O976" s="19" t="e">
        <f t="shared" si="300"/>
        <v>#REF!</v>
      </c>
      <c r="P976" s="30">
        <v>4</v>
      </c>
      <c r="Q976" s="19" t="str">
        <f t="shared" si="301"/>
        <v>Pelecanus</v>
      </c>
      <c r="R976" s="19" t="e">
        <f t="shared" si="302"/>
        <v>#REF!</v>
      </c>
      <c r="S976" s="30">
        <v>6</v>
      </c>
      <c r="T976" s="19" t="str">
        <f t="shared" si="295"/>
        <v>Ardeidae</v>
      </c>
      <c r="U976" s="29" t="s">
        <v>1373</v>
      </c>
      <c r="V976" s="19" t="e">
        <f t="array" aca="1" ref="V976" ca="1">_xludf.XLOOKUP(U976,#REF!,#REF!)</f>
        <v>#NAME?</v>
      </c>
      <c r="W976" s="29">
        <v>5239</v>
      </c>
      <c r="X976" s="3" t="str">
        <f t="shared" si="303"/>
        <v/>
      </c>
      <c r="Y976" s="2" t="e">
        <f t="shared" si="297"/>
        <v>#REF!</v>
      </c>
      <c r="Z976" s="20" t="e">
        <f t="shared" si="223"/>
        <v>#REF!</v>
      </c>
      <c r="AA976" s="2" t="e">
        <f t="shared" si="224"/>
        <v>#REF!</v>
      </c>
      <c r="AB976" s="20" t="str">
        <f t="shared" si="193"/>
        <v>Herons, Egrets, and Bitterns</v>
      </c>
      <c r="AC976" s="2" t="e">
        <f t="array" ref="AC976">IF(K976="3_art",IF(AB976=_xludf.XLOOKUP(W976,#REF!,#REF!),"",_xludf.XLOOKUP(W976,#REF!,#REF!)),IF(K976="2_familj",IF(AB976=_xludf.XLOOKUP(W976,#REF!,#REF!),"",_xludf.XLOOKUP(W976,#REF!,#REF!)),""))</f>
        <v>#REF!</v>
      </c>
    </row>
    <row r="977" spans="1:29" ht="13.5" customHeight="1">
      <c r="A977" s="144" t="s">
        <v>84</v>
      </c>
      <c r="B977" s="145" t="s">
        <v>3252</v>
      </c>
      <c r="C977" s="145" t="s">
        <v>31</v>
      </c>
      <c r="D977" s="144" t="s">
        <v>377</v>
      </c>
      <c r="E977" s="146" t="s">
        <v>3282</v>
      </c>
      <c r="F977" s="147" t="s">
        <v>3283</v>
      </c>
      <c r="G977" s="148" t="s">
        <v>3284</v>
      </c>
      <c r="H977" s="149"/>
      <c r="I977" s="13"/>
      <c r="J977" s="14"/>
      <c r="K977" s="29" t="e">
        <f t="shared" si="290"/>
        <v>#REF!</v>
      </c>
      <c r="L977" s="30">
        <v>1</v>
      </c>
      <c r="M977" s="19" t="e">
        <f t="shared" si="299"/>
        <v>#REF!</v>
      </c>
      <c r="N977" s="29">
        <v>3</v>
      </c>
      <c r="O977" s="19" t="e">
        <f t="shared" si="300"/>
        <v>#REF!</v>
      </c>
      <c r="P977" s="30">
        <v>4</v>
      </c>
      <c r="Q977" s="19" t="str">
        <f t="shared" si="301"/>
        <v>Ardea</v>
      </c>
      <c r="R977" s="19" t="e">
        <f t="shared" si="302"/>
        <v>#REF!</v>
      </c>
      <c r="S977" s="30">
        <v>7</v>
      </c>
      <c r="T977" s="19" t="str">
        <f t="shared" si="295"/>
        <v>Ardea coromanda</v>
      </c>
      <c r="U977" s="29" t="s">
        <v>3282</v>
      </c>
      <c r="V977" s="19" t="e">
        <f t="array" aca="1" ref="V977" ca="1">_xludf.XLOOKUP(U977,#REF!,#REF!)</f>
        <v>#NAME?</v>
      </c>
      <c r="W977" s="29">
        <v>5408</v>
      </c>
      <c r="X977" s="3" t="str">
        <f t="shared" si="303"/>
        <v/>
      </c>
      <c r="Y977" s="2" t="e">
        <f t="shared" si="297"/>
        <v>#REF!</v>
      </c>
      <c r="Z977" s="2" t="e">
        <f t="shared" si="223"/>
        <v>#REF!</v>
      </c>
      <c r="AA977" s="2" t="e">
        <f t="shared" si="224"/>
        <v>#REF!</v>
      </c>
      <c r="AB977" s="2" t="str">
        <f t="shared" si="193"/>
        <v>Eastern Cattle Egret</v>
      </c>
      <c r="AC977" s="2" t="e">
        <f t="array" ref="AC977">IF(K977="3_art",IF(AB977=_xludf.XLOOKUP(W977,#REF!,#REF!),"",_xludf.XLOOKUP(W977,#REF!,#REF!)),IF(K977="2_familj",IF(AB977=_xludf.XLOOKUP(W977,#REF!,#REF!),"",_xludf.XLOOKUP(W977,#REF!,#REF!)),""))</f>
        <v>#REF!</v>
      </c>
    </row>
    <row r="978" spans="1:29" ht="21" customHeight="1">
      <c r="A978" s="150"/>
      <c r="B978" s="150"/>
      <c r="C978" s="151"/>
      <c r="D978" s="152"/>
      <c r="E978" s="26" t="s">
        <v>1586</v>
      </c>
      <c r="F978" s="26" t="s">
        <v>1587</v>
      </c>
      <c r="G978" s="153"/>
      <c r="H978" s="153"/>
      <c r="I978" s="28"/>
      <c r="J978" s="28"/>
      <c r="K978" s="29"/>
      <c r="L978" s="30"/>
      <c r="M978" s="19"/>
      <c r="N978" s="29"/>
      <c r="O978" s="19"/>
      <c r="P978" s="30"/>
      <c r="Q978" s="19"/>
      <c r="R978" s="19"/>
      <c r="S978" s="30"/>
      <c r="T978" s="19"/>
      <c r="U978" s="29"/>
      <c r="V978" s="19"/>
      <c r="W978" s="29"/>
      <c r="X978" s="3"/>
      <c r="Y978" s="2"/>
      <c r="Z978" s="2"/>
      <c r="AA978" s="2"/>
      <c r="AB978" s="2">
        <f t="shared" si="193"/>
        <v>0</v>
      </c>
      <c r="AC978" s="2" t="str">
        <f t="array" ref="AC978">IF(K978="3_art",IF(AB978=_xludf.XLOOKUP(W978,#REF!,#REF!),"",_xludf.XLOOKUP(W978,#REF!,#REF!)),IF(K978="2_familj",IF(AB978=_xludf.XLOOKUP(W978,#REF!,#REF!),"",_xludf.XLOOKUP(W978,#REF!,#REF!)),""))</f>
        <v/>
      </c>
    </row>
    <row r="979" spans="1:29" ht="13.5" customHeight="1">
      <c r="A979" s="71"/>
      <c r="B979" s="71"/>
      <c r="C979" s="71"/>
      <c r="D979" s="34" t="s">
        <v>21</v>
      </c>
      <c r="E979" s="36" t="s">
        <v>1597</v>
      </c>
      <c r="F979" s="36" t="s">
        <v>1598</v>
      </c>
      <c r="G979" s="36" t="s">
        <v>1599</v>
      </c>
      <c r="H979" s="35"/>
      <c r="I979" s="28"/>
      <c r="J979" s="28"/>
      <c r="K979" s="29"/>
      <c r="L979" s="30"/>
      <c r="M979" s="19"/>
      <c r="N979" s="29"/>
      <c r="O979" s="19"/>
      <c r="P979" s="30"/>
      <c r="Q979" s="19"/>
      <c r="R979" s="19"/>
      <c r="S979" s="30"/>
      <c r="T979" s="19"/>
      <c r="U979" s="29"/>
      <c r="V979" s="19"/>
      <c r="W979" s="29"/>
      <c r="X979" s="3"/>
      <c r="Y979" s="2"/>
      <c r="Z979" s="2"/>
      <c r="AA979" s="2"/>
      <c r="AB979" s="20" t="str">
        <f t="shared" si="193"/>
        <v>Kites, Old World Vultures, Eagles, and Hawks</v>
      </c>
      <c r="AC979" s="2" t="str">
        <f t="array" ref="AC979">IF(K979="3_art",IF(AB979=_xludf.XLOOKUP(W979,#REF!,#REF!),"",_xludf.XLOOKUP(W979,#REF!,#REF!)),IF(K979="2_familj",IF(AB979=_xludf.XLOOKUP(W979,#REF!,#REF!),"",_xludf.XLOOKUP(W979,#REF!,#REF!)),""))</f>
        <v/>
      </c>
    </row>
    <row r="980" spans="1:29" ht="13.5" customHeight="1">
      <c r="A980" s="22"/>
      <c r="B980" s="22"/>
      <c r="C980" s="23"/>
      <c r="D980" s="24"/>
      <c r="E980" s="146" t="s">
        <v>1607</v>
      </c>
      <c r="F980" s="147" t="s">
        <v>1608</v>
      </c>
      <c r="G980" s="27" t="s">
        <v>1609</v>
      </c>
      <c r="H980" s="27"/>
      <c r="I980" s="28"/>
      <c r="J980" s="28"/>
      <c r="K980" s="29"/>
      <c r="L980" s="30"/>
      <c r="M980" s="19"/>
      <c r="N980" s="29"/>
      <c r="O980" s="19"/>
      <c r="P980" s="30"/>
      <c r="Q980" s="19"/>
      <c r="R980" s="19"/>
      <c r="S980" s="30"/>
      <c r="T980" s="19"/>
      <c r="U980" s="29"/>
      <c r="V980" s="19"/>
      <c r="W980" s="29"/>
      <c r="X980" s="3"/>
      <c r="Y980" s="2"/>
      <c r="Z980" s="2"/>
      <c r="AA980" s="2"/>
      <c r="AB980" s="2" t="str">
        <f t="shared" si="193"/>
        <v>Egyptian Vulture</v>
      </c>
      <c r="AC980" s="2" t="str">
        <f t="array" ref="AC980">IF(K980="3_art",IF(AB980=_xludf.XLOOKUP(W980,#REF!,#REF!),"",_xludf.XLOOKUP(W980,#REF!,#REF!)),IF(K980="2_familj",IF(AB980=_xludf.XLOOKUP(W980,#REF!,#REF!),"",_xludf.XLOOKUP(W980,#REF!,#REF!)),""))</f>
        <v/>
      </c>
    </row>
    <row r="981" spans="1:29" ht="13.5" customHeight="1">
      <c r="A981" s="144" t="s">
        <v>84</v>
      </c>
      <c r="B981" s="38" t="s">
        <v>3252</v>
      </c>
      <c r="C981" s="38" t="s">
        <v>31</v>
      </c>
      <c r="D981" s="72" t="s">
        <v>377</v>
      </c>
      <c r="E981" s="65" t="s">
        <v>3285</v>
      </c>
      <c r="F981" s="45" t="s">
        <v>3286</v>
      </c>
      <c r="G981" s="45" t="s">
        <v>3287</v>
      </c>
      <c r="H981" s="88"/>
      <c r="I981" s="28"/>
      <c r="J981" s="28"/>
      <c r="K981" s="29"/>
      <c r="L981" s="30"/>
      <c r="M981" s="19"/>
      <c r="N981" s="29"/>
      <c r="O981" s="19"/>
      <c r="P981" s="30"/>
      <c r="Q981" s="19"/>
      <c r="R981" s="19"/>
      <c r="S981" s="30"/>
      <c r="T981" s="19"/>
      <c r="U981" s="29"/>
      <c r="V981" s="19"/>
      <c r="W981" s="29"/>
      <c r="X981" s="3"/>
      <c r="Y981" s="2"/>
      <c r="Z981" s="2"/>
      <c r="AA981" s="2"/>
      <c r="AB981" s="20" t="str">
        <f t="shared" si="193"/>
        <v xml:space="preserve">   Eastern Egyptian Vulture</v>
      </c>
      <c r="AC981" s="2" t="str">
        <f t="array" ref="AC981">IF(K981="3_art",IF(AB981=_xludf.XLOOKUP(W981,#REF!,#REF!),"",_xludf.XLOOKUP(W981,#REF!,#REF!)),IF(K981="2_familj",IF(AB981=_xludf.XLOOKUP(W981,#REF!,#REF!),"",_xludf.XLOOKUP(W981,#REF!,#REF!)),""))</f>
        <v/>
      </c>
    </row>
    <row r="982" spans="1:29" ht="21" customHeight="1">
      <c r="A982" s="22"/>
      <c r="B982" s="22"/>
      <c r="C982" s="23"/>
      <c r="D982" s="24" t="s">
        <v>21</v>
      </c>
      <c r="E982" s="26" t="s">
        <v>1852</v>
      </c>
      <c r="F982" s="26" t="s">
        <v>1853</v>
      </c>
      <c r="G982" s="27"/>
      <c r="H982" s="27"/>
      <c r="I982" s="28"/>
      <c r="J982" s="28"/>
      <c r="K982" s="29" t="e">
        <f t="shared" ref="K982:K1001" si="304">IF(#REF!="Ordning","1_ordning",IF(#REF!="Familj","2_familj",IF(LEN(E982)-LEN(SUBSTITUTE(E982," ",""))=1,"3_art",IF(LEN(E982)-LEN(SUBSTITUTE(E982," ",""))=5,"4_underart","9_CHECK ERROR"))))</f>
        <v>#REF!</v>
      </c>
      <c r="L982" s="30">
        <v>1</v>
      </c>
      <c r="M982" s="19" t="e">
        <f>IF(K982="1_ordning",M977+1,M977)</f>
        <v>#REF!</v>
      </c>
      <c r="N982" s="29">
        <v>4</v>
      </c>
      <c r="O982" s="19" t="e">
        <f>IF(K982="2_familj",O977+1,O977)</f>
        <v>#REF!</v>
      </c>
      <c r="P982" s="30">
        <v>4</v>
      </c>
      <c r="Q982" s="19" t="str">
        <f>IF(LEN(E982)-LEN(SUBSTITUTE(E982," ",""))=1,LEFT(E982,FIND(" ",E982)-1),Q977)</f>
        <v>Ardea</v>
      </c>
      <c r="R982" s="19" t="e">
        <f>IF(Q982&lt;&gt;Q977,R977+1,R977)</f>
        <v>#REF!</v>
      </c>
      <c r="S982" s="30">
        <v>7</v>
      </c>
      <c r="T982" s="19" t="str">
        <f t="shared" ref="T982:T1001" si="305">IF(LEN(E982)-LEN(SUBSTITUTE(E982,".",""))=0,TRIM(E982),TRIM(CONCATENATE(LEFT(TRIM(E982),FIND(" ",TRIM(E982))-1)," ",MID(TRIM(E982),FIND(" ",TRIM(E982))+4,99)," ",MID(TRIM(E982),FIND(" ",TRIM(E982))+4,99))))</f>
        <v>FALCONIFORMES</v>
      </c>
      <c r="U982" s="29" t="s">
        <v>1852</v>
      </c>
      <c r="V982" s="19" t="e">
        <f t="array" aca="1" ref="V982" ca="1">_xludf.XLOOKUP(U982,#REF!,#REF!)</f>
        <v>#NAME?</v>
      </c>
      <c r="W982" s="29">
        <v>11087</v>
      </c>
      <c r="X982" s="3" t="str">
        <f>IF(W982&gt;W977,"","Fel i ordningen!")</f>
        <v/>
      </c>
      <c r="Y982" s="2" t="e">
        <f t="shared" ref="Y982:Y1001" si="306">IF(K982="4_underart",CONCATENATE("   ",U982),U982)</f>
        <v>#REF!</v>
      </c>
      <c r="Z982" s="20" t="e">
        <f t="shared" ref="Z982:Z1022" si="307">IF(#REF!&lt;&gt;"Ordning",IF(#REF!&lt;&gt;"Familj",#REF!,""),"")</f>
        <v>#REF!</v>
      </c>
      <c r="AA982" s="2" t="e">
        <f t="shared" ref="AA982:AA1022" si="308">IF(#REF!="Ordning",#REF!,IF(#REF!="Familj",#REF!,""))</f>
        <v>#REF!</v>
      </c>
      <c r="AB982" s="2">
        <f t="shared" si="193"/>
        <v>0</v>
      </c>
      <c r="AC982" s="2" t="e">
        <f t="array" ref="AC982">IF(K982="3_art",IF(AB982=_xludf.XLOOKUP(W982,#REF!,#REF!),"",_xludf.XLOOKUP(W982,#REF!,#REF!)),IF(K982="2_familj",IF(AB982=_xludf.XLOOKUP(W982,#REF!,#REF!),"",_xludf.XLOOKUP(W982,#REF!,#REF!)),""))</f>
        <v>#REF!</v>
      </c>
    </row>
    <row r="983" spans="1:29" ht="13.5" customHeight="1">
      <c r="A983" s="71"/>
      <c r="B983" s="71"/>
      <c r="C983" s="71"/>
      <c r="D983" s="34" t="s">
        <v>21</v>
      </c>
      <c r="E983" s="36" t="s">
        <v>1854</v>
      </c>
      <c r="F983" s="36" t="s">
        <v>1855</v>
      </c>
      <c r="G983" s="36" t="s">
        <v>1856</v>
      </c>
      <c r="H983" s="35"/>
      <c r="K983" s="29" t="e">
        <f t="shared" si="304"/>
        <v>#REF!</v>
      </c>
      <c r="L983" s="30">
        <v>1</v>
      </c>
      <c r="M983" s="19" t="e">
        <f t="shared" ref="M983:M994" si="309">IF(K983="1_ordning",M982+1,M982)</f>
        <v>#REF!</v>
      </c>
      <c r="N983" s="29">
        <v>4</v>
      </c>
      <c r="O983" s="19" t="e">
        <f t="shared" ref="O983:O994" si="310">IF(K983="2_familj",O982+1,O982)</f>
        <v>#REF!</v>
      </c>
      <c r="P983" s="30">
        <v>5</v>
      </c>
      <c r="Q983" s="19" t="str">
        <f t="shared" ref="Q983:Q994" si="311">IF(LEN(E983)-LEN(SUBSTITUTE(E983," ",""))=1,LEFT(E983,FIND(" ",E983)-1),Q982)</f>
        <v>Ardea</v>
      </c>
      <c r="R983" s="19" t="e">
        <f t="shared" ref="R983:R994" si="312">IF(Q983&lt;&gt;Q982,R982+1,R982)</f>
        <v>#REF!</v>
      </c>
      <c r="S983" s="30">
        <v>7</v>
      </c>
      <c r="T983" s="19" t="str">
        <f t="shared" si="305"/>
        <v>Falconidae</v>
      </c>
      <c r="U983" s="29" t="s">
        <v>1854</v>
      </c>
      <c r="V983" s="19" t="e">
        <f t="array" aca="1" ref="V983" ca="1">_xludf.XLOOKUP(U983,#REF!,#REF!)</f>
        <v>#NAME?</v>
      </c>
      <c r="W983" s="29">
        <v>11088</v>
      </c>
      <c r="X983" s="3" t="str">
        <f t="shared" ref="X983:X994" si="313">IF(W983&gt;W982,"","Fel i ordningen!")</f>
        <v/>
      </c>
      <c r="Y983" s="2" t="e">
        <f t="shared" si="306"/>
        <v>#REF!</v>
      </c>
      <c r="Z983" s="20" t="e">
        <f t="shared" si="307"/>
        <v>#REF!</v>
      </c>
      <c r="AA983" s="2" t="e">
        <f t="shared" si="308"/>
        <v>#REF!</v>
      </c>
      <c r="AB983" s="20" t="str">
        <f t="shared" si="193"/>
        <v>Falcons and Caracaras</v>
      </c>
      <c r="AC983" s="2" t="e">
        <f t="array" ref="AC983">IF(K983="3_art",IF(AB983=_xludf.XLOOKUP(W983,#REF!,#REF!),"",_xludf.XLOOKUP(W983,#REF!,#REF!)),IF(K983="2_familj",IF(AB983=_xludf.XLOOKUP(W983,#REF!,#REF!),"",_xludf.XLOOKUP(W983,#REF!,#REF!)),""))</f>
        <v>#REF!</v>
      </c>
    </row>
    <row r="984" spans="1:29" ht="13.5" customHeight="1">
      <c r="A984" s="144" t="s">
        <v>84</v>
      </c>
      <c r="B984" s="145" t="s">
        <v>3252</v>
      </c>
      <c r="C984" s="145" t="s">
        <v>31</v>
      </c>
      <c r="D984" s="144" t="s">
        <v>271</v>
      </c>
      <c r="E984" s="146" t="s">
        <v>3288</v>
      </c>
      <c r="F984" s="147" t="s">
        <v>3289</v>
      </c>
      <c r="G984" s="148" t="s">
        <v>3290</v>
      </c>
      <c r="H984" s="149"/>
      <c r="I984" s="1"/>
      <c r="J984" s="2"/>
      <c r="K984" s="29" t="e">
        <f t="shared" si="304"/>
        <v>#REF!</v>
      </c>
      <c r="L984" s="30">
        <v>1</v>
      </c>
      <c r="M984" s="19" t="e">
        <f t="shared" si="309"/>
        <v>#REF!</v>
      </c>
      <c r="N984" s="29">
        <v>4</v>
      </c>
      <c r="O984" s="19" t="e">
        <f t="shared" si="310"/>
        <v>#REF!</v>
      </c>
      <c r="P984" s="30">
        <v>5</v>
      </c>
      <c r="Q984" s="19" t="str">
        <f t="shared" si="311"/>
        <v>Falco</v>
      </c>
      <c r="R984" s="19" t="e">
        <f t="shared" si="312"/>
        <v>#REF!</v>
      </c>
      <c r="S984" s="30">
        <v>8</v>
      </c>
      <c r="T984" s="19" t="str">
        <f t="shared" si="305"/>
        <v>Falco cherrug</v>
      </c>
      <c r="U984" s="29" t="s">
        <v>3288</v>
      </c>
      <c r="V984" s="19" t="e">
        <f t="array" aca="1" ref="V984" ca="1">_xludf.XLOOKUP(U984,#REF!,#REF!)</f>
        <v>#NAME?</v>
      </c>
      <c r="W984" s="29">
        <v>11270</v>
      </c>
      <c r="X984" s="3" t="str">
        <f t="shared" si="313"/>
        <v/>
      </c>
      <c r="Y984" s="2" t="e">
        <f t="shared" si="306"/>
        <v>#REF!</v>
      </c>
      <c r="Z984" s="2" t="e">
        <f t="shared" si="307"/>
        <v>#REF!</v>
      </c>
      <c r="AA984" s="2" t="e">
        <f t="shared" si="308"/>
        <v>#REF!</v>
      </c>
      <c r="AB984" s="2" t="str">
        <f t="shared" si="193"/>
        <v>Saker Falcon</v>
      </c>
      <c r="AC984" s="2" t="e">
        <f t="array" ref="AC984">IF(K984="3_art",IF(AB984=_xludf.XLOOKUP(W984,#REF!,#REF!),"",_xludf.XLOOKUP(W984,#REF!,#REF!)),IF(K984="2_familj",IF(AB984=_xludf.XLOOKUP(W984,#REF!,#REF!),"",_xludf.XLOOKUP(W984,#REF!,#REF!)),""))</f>
        <v>#REF!</v>
      </c>
    </row>
    <row r="985" spans="1:29" ht="21" customHeight="1">
      <c r="A985" s="22"/>
      <c r="B985" s="22"/>
      <c r="C985" s="23"/>
      <c r="D985" s="24" t="s">
        <v>21</v>
      </c>
      <c r="E985" s="26" t="s">
        <v>1901</v>
      </c>
      <c r="F985" s="26" t="s">
        <v>1902</v>
      </c>
      <c r="G985" s="27"/>
      <c r="H985" s="27"/>
      <c r="I985" s="28"/>
      <c r="J985" s="28"/>
      <c r="K985" s="29" t="e">
        <f t="shared" si="304"/>
        <v>#REF!</v>
      </c>
      <c r="L985" s="30">
        <v>1</v>
      </c>
      <c r="M985" s="19" t="e">
        <f t="shared" si="309"/>
        <v>#REF!</v>
      </c>
      <c r="N985" s="29">
        <v>5</v>
      </c>
      <c r="O985" s="19" t="e">
        <f t="shared" si="310"/>
        <v>#REF!</v>
      </c>
      <c r="P985" s="30">
        <v>5</v>
      </c>
      <c r="Q985" s="19" t="str">
        <f t="shared" si="311"/>
        <v>Falco</v>
      </c>
      <c r="R985" s="19" t="e">
        <f t="shared" si="312"/>
        <v>#REF!</v>
      </c>
      <c r="S985" s="30">
        <v>8</v>
      </c>
      <c r="T985" s="19" t="str">
        <f t="shared" si="305"/>
        <v>PASSERIFORMES</v>
      </c>
      <c r="U985" s="29" t="s">
        <v>1901</v>
      </c>
      <c r="V985" s="19" t="e">
        <f t="array" aca="1" ref="V985" ca="1">_xludf.XLOOKUP(U985,#REF!,#REF!)</f>
        <v>#NAME?</v>
      </c>
      <c r="W985" s="29">
        <v>12324</v>
      </c>
      <c r="X985" s="3" t="str">
        <f t="shared" si="313"/>
        <v/>
      </c>
      <c r="Y985" s="2" t="e">
        <f t="shared" si="306"/>
        <v>#REF!</v>
      </c>
      <c r="Z985" s="20" t="e">
        <f t="shared" si="307"/>
        <v>#REF!</v>
      </c>
      <c r="AA985" s="2" t="e">
        <f t="shared" si="308"/>
        <v>#REF!</v>
      </c>
      <c r="AB985" s="2">
        <f t="shared" si="193"/>
        <v>0</v>
      </c>
      <c r="AC985" s="2" t="e">
        <f t="array" ref="AC985">IF(K985="3_art",IF(AB985=_xludf.XLOOKUP(W985,#REF!,#REF!),"",_xludf.XLOOKUP(W985,#REF!,#REF!)),IF(K985="2_familj",IF(AB985=_xludf.XLOOKUP(W985,#REF!,#REF!),"",_xludf.XLOOKUP(W985,#REF!,#REF!)),""))</f>
        <v>#REF!</v>
      </c>
    </row>
    <row r="986" spans="1:29" ht="13.5" customHeight="1">
      <c r="A986" s="71"/>
      <c r="B986" s="71"/>
      <c r="C986" s="71"/>
      <c r="D986" s="34" t="s">
        <v>21</v>
      </c>
      <c r="E986" s="36" t="s">
        <v>1983</v>
      </c>
      <c r="F986" s="36" t="s">
        <v>1984</v>
      </c>
      <c r="G986" s="36" t="s">
        <v>1985</v>
      </c>
      <c r="H986" s="35"/>
      <c r="K986" s="29" t="e">
        <f t="shared" si="304"/>
        <v>#REF!</v>
      </c>
      <c r="L986" s="30">
        <v>1</v>
      </c>
      <c r="M986" s="19" t="e">
        <f t="shared" si="309"/>
        <v>#REF!</v>
      </c>
      <c r="N986" s="29">
        <v>5</v>
      </c>
      <c r="O986" s="19" t="e">
        <f t="shared" si="310"/>
        <v>#REF!</v>
      </c>
      <c r="P986" s="30">
        <v>6</v>
      </c>
      <c r="Q986" s="19" t="str">
        <f t="shared" si="311"/>
        <v>Falco</v>
      </c>
      <c r="R986" s="19" t="e">
        <f t="shared" si="312"/>
        <v>#REF!</v>
      </c>
      <c r="S986" s="30">
        <v>8</v>
      </c>
      <c r="T986" s="19" t="str">
        <f t="shared" si="305"/>
        <v>Corvidae</v>
      </c>
      <c r="U986" s="29" t="s">
        <v>1983</v>
      </c>
      <c r="V986" s="19" t="e">
        <f t="array" aca="1" ref="V986" ca="1">_xludf.XLOOKUP(U986,#REF!,#REF!)</f>
        <v>#NAME?</v>
      </c>
      <c r="W986" s="29">
        <v>19917</v>
      </c>
      <c r="X986" s="3" t="str">
        <f t="shared" si="313"/>
        <v/>
      </c>
      <c r="Y986" s="2" t="e">
        <f t="shared" si="306"/>
        <v>#REF!</v>
      </c>
      <c r="Z986" s="20" t="e">
        <f t="shared" si="307"/>
        <v>#REF!</v>
      </c>
      <c r="AA986" s="2" t="e">
        <f t="shared" si="308"/>
        <v>#REF!</v>
      </c>
      <c r="AB986" s="20" t="str">
        <f t="shared" si="193"/>
        <v>Crows, Jays, and Magpies</v>
      </c>
      <c r="AC986" s="2" t="e">
        <f t="array" ref="AC986">IF(K986="3_art",IF(AB986=_xludf.XLOOKUP(W986,#REF!,#REF!),"",_xludf.XLOOKUP(W986,#REF!,#REF!)),IF(K986="2_familj",IF(AB986=_xludf.XLOOKUP(W986,#REF!,#REF!),"",_xludf.XLOOKUP(W986,#REF!,#REF!)),""))</f>
        <v>#REF!</v>
      </c>
    </row>
    <row r="987" spans="1:29" ht="13.5" customHeight="1">
      <c r="A987" s="144" t="s">
        <v>84</v>
      </c>
      <c r="B987" s="145" t="s">
        <v>3252</v>
      </c>
      <c r="C987" s="145" t="s">
        <v>31</v>
      </c>
      <c r="D987" s="144" t="s">
        <v>377</v>
      </c>
      <c r="E987" s="146" t="s">
        <v>3291</v>
      </c>
      <c r="F987" s="147" t="s">
        <v>3292</v>
      </c>
      <c r="G987" s="148" t="s">
        <v>3293</v>
      </c>
      <c r="H987" s="149"/>
      <c r="I987" s="1"/>
      <c r="J987" s="2"/>
      <c r="K987" s="29" t="e">
        <f t="shared" si="304"/>
        <v>#REF!</v>
      </c>
      <c r="L987" s="30">
        <v>1</v>
      </c>
      <c r="M987" s="19" t="e">
        <f t="shared" si="309"/>
        <v>#REF!</v>
      </c>
      <c r="N987" s="29">
        <v>5</v>
      </c>
      <c r="O987" s="19" t="e">
        <f t="shared" si="310"/>
        <v>#REF!</v>
      </c>
      <c r="P987" s="30">
        <v>6</v>
      </c>
      <c r="Q987" s="19" t="str">
        <f t="shared" si="311"/>
        <v>Pyrrhocorax</v>
      </c>
      <c r="R987" s="19" t="e">
        <f t="shared" si="312"/>
        <v>#REF!</v>
      </c>
      <c r="S987" s="30">
        <v>9</v>
      </c>
      <c r="T987" s="19" t="str">
        <f t="shared" si="305"/>
        <v>Pyrrhocorax graculus</v>
      </c>
      <c r="U987" s="29" t="s">
        <v>3291</v>
      </c>
      <c r="V987" s="19" t="e">
        <f t="array" aca="1" ref="V987" ca="1">_xludf.XLOOKUP(U987,#REF!,#REF!)</f>
        <v>#NAME?</v>
      </c>
      <c r="W987" s="29">
        <v>19919</v>
      </c>
      <c r="X987" s="3" t="str">
        <f t="shared" si="313"/>
        <v/>
      </c>
      <c r="Y987" s="2" t="e">
        <f t="shared" si="306"/>
        <v>#REF!</v>
      </c>
      <c r="Z987" s="2" t="e">
        <f t="shared" si="307"/>
        <v>#REF!</v>
      </c>
      <c r="AA987" s="2" t="e">
        <f t="shared" si="308"/>
        <v>#REF!</v>
      </c>
      <c r="AB987" s="2" t="str">
        <f t="shared" ref="AB987:AB1022" si="314">IF(LEFT(G987,7)="Ordning",PROPER(MID(G987,9,999)),IF(LEFT(G987,6)="Familj",PROPER(MID(G987,8,999)),G987))</f>
        <v>Alpine Chough</v>
      </c>
      <c r="AC987" s="2" t="e">
        <f t="array" ref="AC987">IF(K987="3_art",IF(AB987=_xludf.XLOOKUP(W987,#REF!,#REF!),"",_xludf.XLOOKUP(W987,#REF!,#REF!)),IF(K987="2_familj",IF(AB987=_xludf.XLOOKUP(W987,#REF!,#REF!),"",_xludf.XLOOKUP(W987,#REF!,#REF!)),""))</f>
        <v>#REF!</v>
      </c>
    </row>
    <row r="988" spans="1:29" ht="13.5" customHeight="1">
      <c r="A988" s="71"/>
      <c r="B988" s="71"/>
      <c r="C988" s="71"/>
      <c r="D988" s="34" t="s">
        <v>21</v>
      </c>
      <c r="E988" s="36" t="s">
        <v>2667</v>
      </c>
      <c r="F988" s="36" t="s">
        <v>2668</v>
      </c>
      <c r="G988" s="36" t="s">
        <v>2669</v>
      </c>
      <c r="H988" s="35"/>
      <c r="K988" s="29" t="e">
        <f t="shared" si="304"/>
        <v>#REF!</v>
      </c>
      <c r="L988" s="30">
        <v>1</v>
      </c>
      <c r="M988" s="19" t="e">
        <f t="shared" si="309"/>
        <v>#REF!</v>
      </c>
      <c r="N988" s="29">
        <v>5</v>
      </c>
      <c r="O988" s="19" t="e">
        <f t="shared" si="310"/>
        <v>#REF!</v>
      </c>
      <c r="P988" s="30">
        <v>7</v>
      </c>
      <c r="Q988" s="19" t="str">
        <f t="shared" si="311"/>
        <v>Pyrrhocorax</v>
      </c>
      <c r="R988" s="19" t="e">
        <f t="shared" si="312"/>
        <v>#REF!</v>
      </c>
      <c r="S988" s="30">
        <v>9</v>
      </c>
      <c r="T988" s="19" t="str">
        <f t="shared" si="305"/>
        <v>Muscicapidae</v>
      </c>
      <c r="U988" s="29" t="s">
        <v>2667</v>
      </c>
      <c r="V988" s="19" t="e">
        <f t="array" aca="1" ref="V988" ca="1">_xludf.XLOOKUP(U988,#REF!,#REF!)</f>
        <v>#NAME?</v>
      </c>
      <c r="W988" s="29">
        <v>27122</v>
      </c>
      <c r="X988" s="3" t="str">
        <f t="shared" si="313"/>
        <v/>
      </c>
      <c r="Y988" s="2" t="e">
        <f t="shared" si="306"/>
        <v>#REF!</v>
      </c>
      <c r="Z988" s="20" t="e">
        <f t="shared" si="307"/>
        <v>#REF!</v>
      </c>
      <c r="AA988" s="2" t="e">
        <f t="shared" si="308"/>
        <v>#REF!</v>
      </c>
      <c r="AB988" s="20" t="str">
        <f t="shared" si="314"/>
        <v>Chats, Old World Flycatchers, and Allies</v>
      </c>
      <c r="AC988" s="2" t="e">
        <f t="array" ref="AC988">IF(K988="3_art",IF(AB988=_xludf.XLOOKUP(W988,#REF!,#REF!),"",_xludf.XLOOKUP(W988,#REF!,#REF!)),IF(K988="2_familj",IF(AB988=_xludf.XLOOKUP(W988,#REF!,#REF!),"",_xludf.XLOOKUP(W988,#REF!,#REF!)),""))</f>
        <v>#REF!</v>
      </c>
    </row>
    <row r="989" spans="1:29" ht="13.5" customHeight="1">
      <c r="A989" s="144" t="s">
        <v>84</v>
      </c>
      <c r="B989" s="145" t="s">
        <v>3252</v>
      </c>
      <c r="C989" s="145" t="s">
        <v>31</v>
      </c>
      <c r="D989" s="144" t="s">
        <v>377</v>
      </c>
      <c r="E989" s="146" t="s">
        <v>3294</v>
      </c>
      <c r="F989" s="147" t="s">
        <v>3295</v>
      </c>
      <c r="G989" s="148" t="s">
        <v>3296</v>
      </c>
      <c r="H989" s="149"/>
      <c r="I989" s="1"/>
      <c r="J989" s="2"/>
      <c r="K989" s="29" t="e">
        <f t="shared" si="304"/>
        <v>#REF!</v>
      </c>
      <c r="L989" s="30">
        <v>1</v>
      </c>
      <c r="M989" s="19" t="e">
        <f t="shared" si="309"/>
        <v>#REF!</v>
      </c>
      <c r="N989" s="29">
        <v>5</v>
      </c>
      <c r="O989" s="19" t="e">
        <f t="shared" si="310"/>
        <v>#REF!</v>
      </c>
      <c r="P989" s="30">
        <v>7</v>
      </c>
      <c r="Q989" s="19" t="str">
        <f t="shared" si="311"/>
        <v>Phoenicurus</v>
      </c>
      <c r="R989" s="19" t="e">
        <f t="shared" si="312"/>
        <v>#REF!</v>
      </c>
      <c r="S989" s="30">
        <v>10</v>
      </c>
      <c r="T989" s="19" t="str">
        <f t="shared" si="305"/>
        <v>Phoenicurus auroreus</v>
      </c>
      <c r="U989" s="29" t="s">
        <v>3294</v>
      </c>
      <c r="V989" s="19" t="e">
        <f t="array" aca="1" ref="V989" ca="1">_xludf.XLOOKUP(U989,#REF!,#REF!)</f>
        <v>#NAME?</v>
      </c>
      <c r="W989" s="29">
        <v>27911</v>
      </c>
      <c r="X989" s="3" t="str">
        <f t="shared" si="313"/>
        <v/>
      </c>
      <c r="Y989" s="2" t="e">
        <f t="shared" si="306"/>
        <v>#REF!</v>
      </c>
      <c r="Z989" s="2" t="e">
        <f t="shared" si="307"/>
        <v>#REF!</v>
      </c>
      <c r="AA989" s="2" t="e">
        <f t="shared" si="308"/>
        <v>#REF!</v>
      </c>
      <c r="AB989" s="2" t="str">
        <f t="shared" si="314"/>
        <v>Daurian Redstart</v>
      </c>
      <c r="AC989" s="2" t="e">
        <f t="array" ref="AC989">IF(K989="3_art",IF(AB989=_xludf.XLOOKUP(W989,#REF!,#REF!),"",_xludf.XLOOKUP(W989,#REF!,#REF!)),IF(K989="2_familj",IF(AB989=_xludf.XLOOKUP(W989,#REF!,#REF!),"",_xludf.XLOOKUP(W989,#REF!,#REF!)),""))</f>
        <v>#REF!</v>
      </c>
    </row>
    <row r="990" spans="1:29" ht="13.5" customHeight="1">
      <c r="A990" s="71"/>
      <c r="B990" s="71"/>
      <c r="C990" s="71"/>
      <c r="D990" s="34" t="s">
        <v>21</v>
      </c>
      <c r="E990" s="36" t="s">
        <v>2999</v>
      </c>
      <c r="F990" s="36" t="s">
        <v>3000</v>
      </c>
      <c r="G990" s="35" t="s">
        <v>3001</v>
      </c>
      <c r="H990" s="35"/>
      <c r="K990" s="29" t="e">
        <f t="shared" si="304"/>
        <v>#REF!</v>
      </c>
      <c r="L990" s="30">
        <v>1</v>
      </c>
      <c r="M990" s="19" t="e">
        <f t="shared" si="309"/>
        <v>#REF!</v>
      </c>
      <c r="N990" s="29">
        <v>5</v>
      </c>
      <c r="O990" s="19" t="e">
        <f t="shared" si="310"/>
        <v>#REF!</v>
      </c>
      <c r="P990" s="30">
        <v>8</v>
      </c>
      <c r="Q990" s="19" t="str">
        <f t="shared" si="311"/>
        <v>Phoenicurus</v>
      </c>
      <c r="R990" s="19" t="e">
        <f t="shared" si="312"/>
        <v>#REF!</v>
      </c>
      <c r="S990" s="30">
        <v>10</v>
      </c>
      <c r="T990" s="19" t="str">
        <f t="shared" si="305"/>
        <v>Fringillidae</v>
      </c>
      <c r="U990" s="29" t="s">
        <v>2999</v>
      </c>
      <c r="V990" s="19" t="e">
        <f t="array" aca="1" ref="V990" ca="1">_xludf.XLOOKUP(U990,#REF!,#REF!)</f>
        <v>#NAME?</v>
      </c>
      <c r="W990" s="29">
        <v>30052</v>
      </c>
      <c r="X990" s="3" t="str">
        <f t="shared" si="313"/>
        <v/>
      </c>
      <c r="Y990" s="2" t="e">
        <f t="shared" si="306"/>
        <v>#REF!</v>
      </c>
      <c r="Z990" s="20" t="e">
        <f t="shared" si="307"/>
        <v>#REF!</v>
      </c>
      <c r="AA990" s="2" t="e">
        <f t="shared" si="308"/>
        <v>#REF!</v>
      </c>
      <c r="AB990" s="2" t="str">
        <f t="shared" si="314"/>
        <v>Finches, Euphonias, and Allies</v>
      </c>
      <c r="AC990" s="2" t="e">
        <f t="array" ref="AC990">IF(K990="3_art",IF(AB990=_xludf.XLOOKUP(W990,#REF!,#REF!),"",_xludf.XLOOKUP(W990,#REF!,#REF!)),IF(K990="2_familj",IF(AB990=_xludf.XLOOKUP(W990,#REF!,#REF!),"",_xludf.XLOOKUP(W990,#REF!,#REF!)),""))</f>
        <v>#REF!</v>
      </c>
    </row>
    <row r="991" spans="1:29" ht="13.5" customHeight="1">
      <c r="A991" s="144" t="s">
        <v>84</v>
      </c>
      <c r="B991" s="145" t="s">
        <v>3252</v>
      </c>
      <c r="C991" s="145" t="s">
        <v>31</v>
      </c>
      <c r="D991" s="144" t="s">
        <v>271</v>
      </c>
      <c r="E991" s="154" t="s">
        <v>3297</v>
      </c>
      <c r="F991" s="147" t="s">
        <v>3298</v>
      </c>
      <c r="G991" s="148" t="s">
        <v>3299</v>
      </c>
      <c r="H991" s="155"/>
      <c r="I991" s="1"/>
      <c r="J991" s="2"/>
      <c r="K991" s="29" t="e">
        <f t="shared" si="304"/>
        <v>#REF!</v>
      </c>
      <c r="L991" s="30">
        <v>1</v>
      </c>
      <c r="M991" s="19" t="e">
        <f t="shared" si="309"/>
        <v>#REF!</v>
      </c>
      <c r="N991" s="29">
        <v>5</v>
      </c>
      <c r="O991" s="19" t="e">
        <f t="shared" si="310"/>
        <v>#REF!</v>
      </c>
      <c r="P991" s="30">
        <v>8</v>
      </c>
      <c r="Q991" s="19" t="str">
        <f t="shared" si="311"/>
        <v>Carpodacus</v>
      </c>
      <c r="R991" s="19" t="e">
        <f t="shared" si="312"/>
        <v>#REF!</v>
      </c>
      <c r="S991" s="30">
        <v>11</v>
      </c>
      <c r="T991" s="19" t="str">
        <f t="shared" si="305"/>
        <v>Carpodacus sibiricus</v>
      </c>
      <c r="U991" s="29" t="s">
        <v>3297</v>
      </c>
      <c r="V991" s="19" t="e">
        <f t="array" aca="1" ref="V991" ca="1">_xludf.XLOOKUP(U991,#REF!,#REF!)</f>
        <v>#NAME?</v>
      </c>
      <c r="W991" s="29">
        <v>30245</v>
      </c>
      <c r="X991" s="3" t="str">
        <f t="shared" si="313"/>
        <v/>
      </c>
      <c r="Y991" s="2" t="e">
        <f t="shared" si="306"/>
        <v>#REF!</v>
      </c>
      <c r="Z991" s="2" t="e">
        <f t="shared" si="307"/>
        <v>#REF!</v>
      </c>
      <c r="AA991" s="2" t="e">
        <f t="shared" si="308"/>
        <v>#REF!</v>
      </c>
      <c r="AB991" s="2" t="str">
        <f t="shared" si="314"/>
        <v>Long-tailed Rosefinch</v>
      </c>
      <c r="AC991" s="2" t="e">
        <f t="array" ref="AC991">IF(K991="3_art",IF(AB991=_xludf.XLOOKUP(W991,#REF!,#REF!),"",_xludf.XLOOKUP(W991,#REF!,#REF!)),IF(K991="2_familj",IF(AB991=_xludf.XLOOKUP(W991,#REF!,#REF!),"",_xludf.XLOOKUP(W991,#REF!,#REF!)),""))</f>
        <v>#REF!</v>
      </c>
    </row>
    <row r="992" spans="1:29" ht="13.5" customHeight="1">
      <c r="A992" s="144" t="s">
        <v>84</v>
      </c>
      <c r="B992" s="145" t="s">
        <v>3252</v>
      </c>
      <c r="C992" s="145" t="s">
        <v>31</v>
      </c>
      <c r="D992" s="144" t="s">
        <v>377</v>
      </c>
      <c r="E992" s="154" t="s">
        <v>3300</v>
      </c>
      <c r="F992" s="147" t="s">
        <v>3301</v>
      </c>
      <c r="G992" s="148" t="s">
        <v>3302</v>
      </c>
      <c r="H992" s="149"/>
      <c r="I992" s="1"/>
      <c r="J992" s="2"/>
      <c r="K992" s="29" t="e">
        <f t="shared" si="304"/>
        <v>#REF!</v>
      </c>
      <c r="L992" s="30">
        <v>1</v>
      </c>
      <c r="M992" s="19" t="e">
        <f t="shared" si="309"/>
        <v>#REF!</v>
      </c>
      <c r="N992" s="29">
        <v>5</v>
      </c>
      <c r="O992" s="19" t="e">
        <f t="shared" si="310"/>
        <v>#REF!</v>
      </c>
      <c r="P992" s="30">
        <v>8</v>
      </c>
      <c r="Q992" s="19" t="str">
        <f t="shared" si="311"/>
        <v>Carpodacus</v>
      </c>
      <c r="R992" s="19" t="e">
        <f t="shared" si="312"/>
        <v>#REF!</v>
      </c>
      <c r="S992" s="30">
        <v>11</v>
      </c>
      <c r="T992" s="19" t="str">
        <f t="shared" si="305"/>
        <v>Carpodacus roseus</v>
      </c>
      <c r="U992" s="29" t="s">
        <v>3300</v>
      </c>
      <c r="V992" s="19" t="e">
        <f t="array" aca="1" ref="V992" ca="1">_xludf.XLOOKUP(U992,#REF!,#REF!)</f>
        <v>#NAME?</v>
      </c>
      <c r="W992" s="29">
        <v>30258</v>
      </c>
      <c r="X992" s="3" t="str">
        <f t="shared" si="313"/>
        <v/>
      </c>
      <c r="Y992" s="2" t="e">
        <f t="shared" si="306"/>
        <v>#REF!</v>
      </c>
      <c r="Z992" s="2" t="e">
        <f t="shared" si="307"/>
        <v>#REF!</v>
      </c>
      <c r="AA992" s="2" t="e">
        <f t="shared" si="308"/>
        <v>#REF!</v>
      </c>
      <c r="AB992" s="2" t="str">
        <f t="shared" si="314"/>
        <v>Pallas’s Rosefinch</v>
      </c>
      <c r="AC992" s="2" t="e">
        <f t="array" ref="AC992">IF(K992="3_art",IF(AB992=_xludf.XLOOKUP(W992,#REF!,#REF!),"",_xludf.XLOOKUP(W992,#REF!,#REF!)),IF(K992="2_familj",IF(AB992=_xludf.XLOOKUP(W992,#REF!,#REF!),"",_xludf.XLOOKUP(W992,#REF!,#REF!)),""))</f>
        <v>#REF!</v>
      </c>
    </row>
    <row r="993" spans="1:29" ht="13.5" customHeight="1">
      <c r="A993" s="71"/>
      <c r="B993" s="71"/>
      <c r="C993" s="71"/>
      <c r="D993" s="34" t="s">
        <v>21</v>
      </c>
      <c r="E993" s="36" t="s">
        <v>3134</v>
      </c>
      <c r="F993" s="36" t="s">
        <v>3135</v>
      </c>
      <c r="G993" s="36" t="s">
        <v>3136</v>
      </c>
      <c r="H993" s="35"/>
      <c r="K993" s="29" t="e">
        <f t="shared" si="304"/>
        <v>#REF!</v>
      </c>
      <c r="L993" s="30">
        <v>1</v>
      </c>
      <c r="M993" s="19" t="e">
        <f t="shared" si="309"/>
        <v>#REF!</v>
      </c>
      <c r="N993" s="29">
        <v>5</v>
      </c>
      <c r="O993" s="19" t="e">
        <f t="shared" si="310"/>
        <v>#REF!</v>
      </c>
      <c r="P993" s="30">
        <v>9</v>
      </c>
      <c r="Q993" s="19" t="str">
        <f t="shared" si="311"/>
        <v>Carpodacus</v>
      </c>
      <c r="R993" s="19" t="e">
        <f t="shared" si="312"/>
        <v>#REF!</v>
      </c>
      <c r="S993" s="30">
        <v>11</v>
      </c>
      <c r="T993" s="19" t="str">
        <f t="shared" si="305"/>
        <v>Emberizidae</v>
      </c>
      <c r="U993" s="29" t="s">
        <v>3134</v>
      </c>
      <c r="V993" s="19" t="e">
        <f t="array" aca="1" ref="V993" ca="1">_xludf.XLOOKUP(U993,#REF!,#REF!)</f>
        <v>#NAME?</v>
      </c>
      <c r="W993" s="29">
        <v>30749</v>
      </c>
      <c r="X993" s="3" t="str">
        <f t="shared" si="313"/>
        <v/>
      </c>
      <c r="Y993" s="2" t="e">
        <f t="shared" si="306"/>
        <v>#REF!</v>
      </c>
      <c r="Z993" s="20" t="e">
        <f t="shared" si="307"/>
        <v>#REF!</v>
      </c>
      <c r="AA993" s="2" t="e">
        <f t="shared" si="308"/>
        <v>#REF!</v>
      </c>
      <c r="AB993" s="20" t="str">
        <f t="shared" si="314"/>
        <v>Old World Buntings</v>
      </c>
      <c r="AC993" s="2" t="e">
        <f t="array" ref="AC993">IF(K993="3_art",IF(AB993=_xludf.XLOOKUP(W993,#REF!,#REF!),"",_xludf.XLOOKUP(W993,#REF!,#REF!)),IF(K993="2_familj",IF(AB993=_xludf.XLOOKUP(W993,#REF!,#REF!),"",_xludf.XLOOKUP(W993,#REF!,#REF!)),""))</f>
        <v>#REF!</v>
      </c>
    </row>
    <row r="994" spans="1:29" ht="13.5" customHeight="1">
      <c r="A994" s="144" t="s">
        <v>84</v>
      </c>
      <c r="B994" s="145" t="s">
        <v>3252</v>
      </c>
      <c r="C994" s="145" t="s">
        <v>31</v>
      </c>
      <c r="D994" s="144" t="s">
        <v>460</v>
      </c>
      <c r="E994" s="154" t="s">
        <v>3303</v>
      </c>
      <c r="F994" s="147" t="s">
        <v>3304</v>
      </c>
      <c r="G994" s="148" t="s">
        <v>3305</v>
      </c>
      <c r="H994" s="149"/>
      <c r="I994" s="1"/>
      <c r="J994" s="2"/>
      <c r="K994" s="29" t="e">
        <f t="shared" si="304"/>
        <v>#REF!</v>
      </c>
      <c r="L994" s="30">
        <v>1</v>
      </c>
      <c r="M994" s="19" t="e">
        <f t="shared" si="309"/>
        <v>#REF!</v>
      </c>
      <c r="N994" s="29">
        <v>5</v>
      </c>
      <c r="O994" s="19" t="e">
        <f t="shared" si="310"/>
        <v>#REF!</v>
      </c>
      <c r="P994" s="30">
        <v>9</v>
      </c>
      <c r="Q994" s="19" t="str">
        <f t="shared" si="311"/>
        <v>Emberiza</v>
      </c>
      <c r="R994" s="19" t="e">
        <f t="shared" si="312"/>
        <v>#REF!</v>
      </c>
      <c r="S994" s="30">
        <v>12</v>
      </c>
      <c r="T994" s="19" t="str">
        <f t="shared" si="305"/>
        <v>Emberiza elegans</v>
      </c>
      <c r="U994" s="29" t="s">
        <v>3303</v>
      </c>
      <c r="V994" s="19" t="e">
        <f t="array" aca="1" ref="V994" ca="1">_xludf.XLOOKUP(U994,#REF!,#REF!)</f>
        <v>#NAME?</v>
      </c>
      <c r="W994" s="29">
        <v>30796</v>
      </c>
      <c r="X994" s="3" t="str">
        <f t="shared" si="313"/>
        <v/>
      </c>
      <c r="Y994" s="2" t="e">
        <f t="shared" si="306"/>
        <v>#REF!</v>
      </c>
      <c r="Z994" s="2" t="e">
        <f t="shared" si="307"/>
        <v>#REF!</v>
      </c>
      <c r="AA994" s="2" t="e">
        <f t="shared" si="308"/>
        <v>#REF!</v>
      </c>
      <c r="AB994" s="2" t="str">
        <f t="shared" si="314"/>
        <v>Yellow-throated Bunting</v>
      </c>
      <c r="AC994" s="2" t="e">
        <f t="array" ref="AC994">IF(K994="3_art",IF(AB994=_xludf.XLOOKUP(W994,#REF!,#REF!),"",_xludf.XLOOKUP(W994,#REF!,#REF!)),IF(K994="2_familj",IF(AB994=_xludf.XLOOKUP(W994,#REF!,#REF!),"",_xludf.XLOOKUP(W994,#REF!,#REF!)),""))</f>
        <v>#REF!</v>
      </c>
    </row>
    <row r="995" spans="1:29" ht="13.5" customHeight="1">
      <c r="A995" s="144" t="s">
        <v>84</v>
      </c>
      <c r="B995" s="145" t="s">
        <v>3252</v>
      </c>
      <c r="C995" s="145" t="s">
        <v>31</v>
      </c>
      <c r="D995" s="144" t="s">
        <v>377</v>
      </c>
      <c r="E995" s="154" t="s">
        <v>3306</v>
      </c>
      <c r="F995" s="147" t="s">
        <v>3307</v>
      </c>
      <c r="G995" s="148" t="s">
        <v>3308</v>
      </c>
      <c r="H995" s="149"/>
      <c r="I995" s="1"/>
      <c r="J995" s="2"/>
      <c r="K995" s="29" t="e">
        <f t="shared" si="304"/>
        <v>#REF!</v>
      </c>
      <c r="L995" s="30">
        <v>1</v>
      </c>
      <c r="M995" s="19" t="e">
        <f>IF(K995="1_ordning",#REF!+1,#REF!)</f>
        <v>#REF!</v>
      </c>
      <c r="N995" s="29">
        <v>5</v>
      </c>
      <c r="O995" s="19" t="e">
        <f>IF(K995="2_familj",#REF!+1,#REF!)</f>
        <v>#REF!</v>
      </c>
      <c r="P995" s="30">
        <v>9</v>
      </c>
      <c r="Q995" s="19" t="str">
        <f>IF(LEN(E995)-LEN(SUBSTITUTE(E995," ",""))=1,LEFT(E995,FIND(" ",E995)-1),#REF!)</f>
        <v>Emberiza</v>
      </c>
      <c r="R995" s="19" t="e">
        <f>IF(Q995&lt;&gt;#REF!,#REF!+1,#REF!)</f>
        <v>#REF!</v>
      </c>
      <c r="S995" s="30">
        <v>12</v>
      </c>
      <c r="T995" s="19" t="str">
        <f t="shared" si="305"/>
        <v>Emberiza cioides</v>
      </c>
      <c r="U995" s="29" t="s">
        <v>3306</v>
      </c>
      <c r="V995" s="19" t="e">
        <f t="array" aca="1" ref="V995" ca="1">_xludf.XLOOKUP(U995,#REF!,#REF!)</f>
        <v>#NAME?</v>
      </c>
      <c r="W995" s="29">
        <v>30855</v>
      </c>
      <c r="X995" s="3" t="e">
        <f>IF(W995&gt;#REF!,"","Fel i ordningen!")</f>
        <v>#REF!</v>
      </c>
      <c r="Y995" s="2" t="e">
        <f t="shared" si="306"/>
        <v>#REF!</v>
      </c>
      <c r="Z995" s="2" t="e">
        <f t="shared" si="307"/>
        <v>#REF!</v>
      </c>
      <c r="AA995" s="2" t="e">
        <f t="shared" si="308"/>
        <v>#REF!</v>
      </c>
      <c r="AB995" s="2" t="str">
        <f t="shared" si="314"/>
        <v>Meadow Bunting</v>
      </c>
      <c r="AC995" s="2" t="e">
        <f t="array" ref="AC995">IF(K995="3_art",IF(AB995=_xludf.XLOOKUP(W995,#REF!,#REF!),"",_xludf.XLOOKUP(W995,#REF!,#REF!)),IF(K995="2_familj",IF(AB995=_xludf.XLOOKUP(W995,#REF!,#REF!),"",_xludf.XLOOKUP(W995,#REF!,#REF!)),""))</f>
        <v>#REF!</v>
      </c>
    </row>
    <row r="996" spans="1:29" ht="13.5" customHeight="1">
      <c r="A996" s="71"/>
      <c r="B996" s="71"/>
      <c r="C996" s="71"/>
      <c r="D996" s="34" t="s">
        <v>21</v>
      </c>
      <c r="E996" s="36" t="s">
        <v>3238</v>
      </c>
      <c r="F996" s="36" t="s">
        <v>3239</v>
      </c>
      <c r="G996" s="141" t="s">
        <v>3240</v>
      </c>
      <c r="H996" s="35"/>
      <c r="K996" s="29" t="e">
        <f t="shared" si="304"/>
        <v>#REF!</v>
      </c>
      <c r="L996" s="30">
        <v>1</v>
      </c>
      <c r="M996" s="19" t="e">
        <f t="shared" ref="M996:M1001" si="315">IF(K996="1_ordning",M995+1,M995)</f>
        <v>#REF!</v>
      </c>
      <c r="N996" s="29">
        <v>5</v>
      </c>
      <c r="O996" s="19" t="e">
        <f t="shared" ref="O996:O1001" si="316">IF(K996="2_familj",O995+1,O995)</f>
        <v>#REF!</v>
      </c>
      <c r="P996" s="30">
        <v>10</v>
      </c>
      <c r="Q996" s="19" t="str">
        <f t="shared" ref="Q996:Q1001" si="317">IF(LEN(E996)-LEN(SUBSTITUTE(E996," ",""))=1,LEFT(E996,FIND(" ",E996)-1),Q995)</f>
        <v>Emberiza</v>
      </c>
      <c r="R996" s="19" t="e">
        <f t="shared" ref="R996:R1001" si="318">IF(Q996&lt;&gt;Q995,R995+1,R995)</f>
        <v>#REF!</v>
      </c>
      <c r="S996" s="30">
        <v>12</v>
      </c>
      <c r="T996" s="19" t="str">
        <f t="shared" si="305"/>
        <v>Icteridae</v>
      </c>
      <c r="U996" s="29" t="s">
        <v>3238</v>
      </c>
      <c r="V996" s="19" t="e">
        <f t="array" aca="1" ref="V996" ca="1">_xludf.XLOOKUP(U996,#REF!,#REF!)</f>
        <v>#NAME?</v>
      </c>
      <c r="W996" s="29">
        <v>31521</v>
      </c>
      <c r="X996" s="3" t="str">
        <f t="shared" ref="X996:X1001" si="319">IF(W996&gt;W995,"","Fel i ordningen!")</f>
        <v/>
      </c>
      <c r="Y996" s="2" t="e">
        <f t="shared" si="306"/>
        <v>#REF!</v>
      </c>
      <c r="Z996" s="20" t="e">
        <f t="shared" si="307"/>
        <v>#REF!</v>
      </c>
      <c r="AA996" s="2" t="e">
        <f t="shared" si="308"/>
        <v>#REF!</v>
      </c>
      <c r="AB996" s="2" t="str">
        <f t="shared" si="314"/>
        <v>New World Blackbirds, Troupials, and Allies</v>
      </c>
      <c r="AC996" s="2" t="e">
        <f t="array" ref="AC996">IF(K996="3_art",IF(AB996=_xludf.XLOOKUP(W996,#REF!,#REF!),"",_xludf.XLOOKUP(W996,#REF!,#REF!)),IF(K996="2_familj",IF(AB996=_xludf.XLOOKUP(W996,#REF!,#REF!),"",_xludf.XLOOKUP(W996,#REF!,#REF!)),""))</f>
        <v>#REF!</v>
      </c>
    </row>
    <row r="997" spans="1:29" ht="13.5" customHeight="1">
      <c r="A997" s="144" t="s">
        <v>84</v>
      </c>
      <c r="B997" s="145" t="s">
        <v>3252</v>
      </c>
      <c r="C997" s="145" t="s">
        <v>31</v>
      </c>
      <c r="D997" s="144" t="s">
        <v>377</v>
      </c>
      <c r="E997" s="146" t="s">
        <v>3309</v>
      </c>
      <c r="F997" s="147" t="s">
        <v>3310</v>
      </c>
      <c r="G997" s="148" t="s">
        <v>3311</v>
      </c>
      <c r="H997" s="155"/>
      <c r="I997" s="1"/>
      <c r="J997" s="2"/>
      <c r="K997" s="29" t="e">
        <f t="shared" si="304"/>
        <v>#REF!</v>
      </c>
      <c r="L997" s="30">
        <v>1</v>
      </c>
      <c r="M997" s="19" t="e">
        <f t="shared" si="315"/>
        <v>#REF!</v>
      </c>
      <c r="N997" s="29">
        <v>5</v>
      </c>
      <c r="O997" s="19" t="e">
        <f t="shared" si="316"/>
        <v>#REF!</v>
      </c>
      <c r="P997" s="30">
        <v>10</v>
      </c>
      <c r="Q997" s="19" t="str">
        <f t="shared" si="317"/>
        <v>Xanthocephalus</v>
      </c>
      <c r="R997" s="19" t="e">
        <f t="shared" si="318"/>
        <v>#REF!</v>
      </c>
      <c r="S997" s="30">
        <v>13</v>
      </c>
      <c r="T997" s="19" t="str">
        <f t="shared" si="305"/>
        <v>Xanthocephalus xanthocephalus</v>
      </c>
      <c r="U997" s="29" t="s">
        <v>3309</v>
      </c>
      <c r="V997" s="19" t="e">
        <f t="array" aca="1" ref="V997" ca="1">_xludf.XLOOKUP(U997,#REF!,#REF!)</f>
        <v>#NAME?</v>
      </c>
      <c r="W997" s="29">
        <v>31527</v>
      </c>
      <c r="X997" s="3" t="str">
        <f t="shared" si="319"/>
        <v/>
      </c>
      <c r="Y997" s="2" t="e">
        <f t="shared" si="306"/>
        <v>#REF!</v>
      </c>
      <c r="Z997" s="2" t="e">
        <f t="shared" si="307"/>
        <v>#REF!</v>
      </c>
      <c r="AA997" s="2" t="e">
        <f t="shared" si="308"/>
        <v>#REF!</v>
      </c>
      <c r="AB997" s="2" t="str">
        <f t="shared" si="314"/>
        <v>Yellow-headed Blackbird</v>
      </c>
      <c r="AC997" s="2" t="e">
        <f t="array" ref="AC997">IF(K997="3_art",IF(AB997=_xludf.XLOOKUP(W997,#REF!,#REF!),"",_xludf.XLOOKUP(W997,#REF!,#REF!)),IF(K997="2_familj",IF(AB997=_xludf.XLOOKUP(W997,#REF!,#REF!),"",_xludf.XLOOKUP(W997,#REF!,#REF!)),""))</f>
        <v>#REF!</v>
      </c>
    </row>
    <row r="998" spans="1:29" ht="13.5" customHeight="1">
      <c r="A998" s="71"/>
      <c r="B998" s="71"/>
      <c r="C998" s="71"/>
      <c r="D998" s="34" t="s">
        <v>21</v>
      </c>
      <c r="E998" s="36" t="s">
        <v>3244</v>
      </c>
      <c r="F998" s="36" t="s">
        <v>3245</v>
      </c>
      <c r="G998" s="35" t="s">
        <v>3246</v>
      </c>
      <c r="H998" s="35"/>
      <c r="K998" s="29" t="e">
        <f t="shared" si="304"/>
        <v>#REF!</v>
      </c>
      <c r="L998" s="30">
        <v>1</v>
      </c>
      <c r="M998" s="19" t="e">
        <f t="shared" si="315"/>
        <v>#REF!</v>
      </c>
      <c r="N998" s="29">
        <v>5</v>
      </c>
      <c r="O998" s="19" t="e">
        <f t="shared" si="316"/>
        <v>#REF!</v>
      </c>
      <c r="P998" s="30">
        <v>11</v>
      </c>
      <c r="Q998" s="19" t="str">
        <f t="shared" si="317"/>
        <v>Xanthocephalus</v>
      </c>
      <c r="R998" s="19" t="e">
        <f t="shared" si="318"/>
        <v>#REF!</v>
      </c>
      <c r="S998" s="30">
        <v>13</v>
      </c>
      <c r="T998" s="19" t="str">
        <f t="shared" si="305"/>
        <v>Cardinalidae</v>
      </c>
      <c r="U998" s="29" t="s">
        <v>3244</v>
      </c>
      <c r="V998" s="19" t="e">
        <f t="array" aca="1" ref="V998" ca="1">_xludf.XLOOKUP(U998,#REF!,#REF!)</f>
        <v>#NAME?</v>
      </c>
      <c r="W998" s="29">
        <v>32245</v>
      </c>
      <c r="X998" s="3" t="str">
        <f t="shared" si="319"/>
        <v/>
      </c>
      <c r="Y998" s="2" t="e">
        <f t="shared" si="306"/>
        <v>#REF!</v>
      </c>
      <c r="Z998" s="20" t="e">
        <f t="shared" si="307"/>
        <v>#REF!</v>
      </c>
      <c r="AA998" s="2" t="e">
        <f t="shared" si="308"/>
        <v>#REF!</v>
      </c>
      <c r="AB998" s="2" t="str">
        <f t="shared" si="314"/>
        <v>Cardinals and Allies</v>
      </c>
      <c r="AC998" s="2" t="e">
        <f t="array" ref="AC998">IF(K998="3_art",IF(AB998=_xludf.XLOOKUP(W998,#REF!,#REF!),"",_xludf.XLOOKUP(W998,#REF!,#REF!)),IF(K998="2_familj",IF(AB998=_xludf.XLOOKUP(W998,#REF!,#REF!),"",_xludf.XLOOKUP(W998,#REF!,#REF!)),""))</f>
        <v>#REF!</v>
      </c>
    </row>
    <row r="999" spans="1:29" ht="13.5" customHeight="1">
      <c r="A999" s="144" t="s">
        <v>84</v>
      </c>
      <c r="B999" s="145" t="s">
        <v>3252</v>
      </c>
      <c r="C999" s="145" t="s">
        <v>31</v>
      </c>
      <c r="D999" s="144" t="s">
        <v>446</v>
      </c>
      <c r="E999" s="154" t="s">
        <v>3312</v>
      </c>
      <c r="F999" s="147" t="s">
        <v>3313</v>
      </c>
      <c r="G999" s="148" t="s">
        <v>3314</v>
      </c>
      <c r="H999" s="149"/>
      <c r="I999" s="1"/>
      <c r="J999" s="2"/>
      <c r="K999" s="29" t="e">
        <f t="shared" si="304"/>
        <v>#REF!</v>
      </c>
      <c r="L999" s="30">
        <v>1</v>
      </c>
      <c r="M999" s="19" t="e">
        <f t="shared" si="315"/>
        <v>#REF!</v>
      </c>
      <c r="N999" s="29">
        <v>5</v>
      </c>
      <c r="O999" s="19" t="e">
        <f t="shared" si="316"/>
        <v>#REF!</v>
      </c>
      <c r="P999" s="30">
        <v>11</v>
      </c>
      <c r="Q999" s="19" t="str">
        <f t="shared" si="317"/>
        <v>Passerina</v>
      </c>
      <c r="R999" s="19" t="e">
        <f t="shared" si="318"/>
        <v>#REF!</v>
      </c>
      <c r="S999" s="30">
        <v>14</v>
      </c>
      <c r="T999" s="19" t="str">
        <f t="shared" si="305"/>
        <v>Passerina cyanea</v>
      </c>
      <c r="U999" s="29" t="s">
        <v>3312</v>
      </c>
      <c r="V999" s="19" t="e">
        <f t="array" aca="1" ref="V999" ca="1">_xludf.XLOOKUP(U999,#REF!,#REF!)</f>
        <v>#NAME?</v>
      </c>
      <c r="W999" s="29">
        <v>32303</v>
      </c>
      <c r="X999" s="3" t="str">
        <f t="shared" si="319"/>
        <v/>
      </c>
      <c r="Y999" s="2" t="e">
        <f t="shared" si="306"/>
        <v>#REF!</v>
      </c>
      <c r="Z999" s="2" t="e">
        <f t="shared" si="307"/>
        <v>#REF!</v>
      </c>
      <c r="AA999" s="2" t="e">
        <f t="shared" si="308"/>
        <v>#REF!</v>
      </c>
      <c r="AB999" s="2" t="str">
        <f t="shared" si="314"/>
        <v>Indigo Bunting</v>
      </c>
      <c r="AC999" s="2" t="e">
        <f t="array" ref="AC999">IF(K999="3_art",IF(AB999=_xludf.XLOOKUP(W999,#REF!,#REF!),"",_xludf.XLOOKUP(W999,#REF!,#REF!)),IF(K999="2_familj",IF(AB999=_xludf.XLOOKUP(W999,#REF!,#REF!),"",_xludf.XLOOKUP(W999,#REF!,#REF!)),""))</f>
        <v>#REF!</v>
      </c>
    </row>
    <row r="1000" spans="1:29" ht="13.5" customHeight="1">
      <c r="A1000" s="144" t="s">
        <v>84</v>
      </c>
      <c r="B1000" s="145" t="s">
        <v>3252</v>
      </c>
      <c r="C1000" s="145" t="s">
        <v>31</v>
      </c>
      <c r="D1000" s="144" t="s">
        <v>446</v>
      </c>
      <c r="E1000" s="154" t="s">
        <v>3315</v>
      </c>
      <c r="F1000" s="147" t="s">
        <v>3316</v>
      </c>
      <c r="G1000" s="148" t="s">
        <v>3317</v>
      </c>
      <c r="H1000" s="149"/>
      <c r="I1000" s="1"/>
      <c r="J1000" s="2"/>
      <c r="K1000" s="29" t="e">
        <f t="shared" si="304"/>
        <v>#REF!</v>
      </c>
      <c r="L1000" s="30">
        <v>1</v>
      </c>
      <c r="M1000" s="19" t="e">
        <f t="shared" si="315"/>
        <v>#REF!</v>
      </c>
      <c r="N1000" s="29">
        <v>5</v>
      </c>
      <c r="O1000" s="19" t="e">
        <f t="shared" si="316"/>
        <v>#REF!</v>
      </c>
      <c r="P1000" s="30">
        <v>11</v>
      </c>
      <c r="Q1000" s="19" t="str">
        <f t="shared" si="317"/>
        <v>Passerina</v>
      </c>
      <c r="R1000" s="19" t="e">
        <f t="shared" si="318"/>
        <v>#REF!</v>
      </c>
      <c r="S1000" s="30">
        <v>14</v>
      </c>
      <c r="T1000" s="19" t="str">
        <f t="shared" si="305"/>
        <v>Passerina caerulea</v>
      </c>
      <c r="U1000" s="29" t="s">
        <v>3315</v>
      </c>
      <c r="V1000" s="19" t="e">
        <f t="array" aca="1" ref="V1000" ca="1">_xludf.XLOOKUP(U1000,#REF!,#REF!)</f>
        <v>#NAME?</v>
      </c>
      <c r="W1000" s="29">
        <v>32305</v>
      </c>
      <c r="X1000" s="3" t="str">
        <f t="shared" si="319"/>
        <v/>
      </c>
      <c r="Y1000" s="2" t="e">
        <f t="shared" si="306"/>
        <v>#REF!</v>
      </c>
      <c r="Z1000" s="2" t="e">
        <f t="shared" si="307"/>
        <v>#REF!</v>
      </c>
      <c r="AA1000" s="2" t="e">
        <f t="shared" si="308"/>
        <v>#REF!</v>
      </c>
      <c r="AB1000" s="2" t="str">
        <f t="shared" si="314"/>
        <v>Blue Grosbeak</v>
      </c>
      <c r="AC1000" s="2" t="e">
        <f t="array" ref="AC1000">IF(K1000="3_art",IF(AB1000=_xludf.XLOOKUP(W1000,#REF!,#REF!),"",_xludf.XLOOKUP(W1000,#REF!,#REF!)),IF(K1000="2_familj",IF(AB1000=_xludf.XLOOKUP(W1000,#REF!,#REF!),"",_xludf.XLOOKUP(W1000,#REF!,#REF!)),""))</f>
        <v>#REF!</v>
      </c>
    </row>
    <row r="1001" spans="1:29" ht="42.75" customHeight="1">
      <c r="A1001" s="192" t="s">
        <v>3318</v>
      </c>
      <c r="B1001" s="186"/>
      <c r="C1001" s="186"/>
      <c r="D1001" s="186"/>
      <c r="E1001" s="186"/>
      <c r="F1001" s="186"/>
      <c r="G1001" s="142"/>
      <c r="H1001" s="143"/>
      <c r="I1001" s="1"/>
      <c r="J1001" s="2"/>
      <c r="K1001" s="29" t="e">
        <f t="shared" si="304"/>
        <v>#REF!</v>
      </c>
      <c r="L1001" s="30">
        <v>1</v>
      </c>
      <c r="M1001" s="19" t="e">
        <f t="shared" si="315"/>
        <v>#REF!</v>
      </c>
      <c r="N1001" s="29">
        <v>5</v>
      </c>
      <c r="O1001" s="19" t="e">
        <f t="shared" si="316"/>
        <v>#REF!</v>
      </c>
      <c r="P1001" s="30">
        <v>11</v>
      </c>
      <c r="Q1001" s="19" t="str">
        <f t="shared" si="317"/>
        <v>Passerina</v>
      </c>
      <c r="R1001" s="19" t="e">
        <f t="shared" si="318"/>
        <v>#REF!</v>
      </c>
      <c r="S1001" s="30">
        <v>14</v>
      </c>
      <c r="T1001" s="19" t="str">
        <f t="shared" si="305"/>
        <v/>
      </c>
      <c r="U1001" s="29" t="s">
        <v>21</v>
      </c>
      <c r="V1001" s="19" t="e">
        <f t="array" aca="1" ref="V1001" ca="1">_xludf.XLOOKUP(U1001,#REF!,#REF!)</f>
        <v>#NAME?</v>
      </c>
      <c r="W1001" s="29" t="s">
        <v>2896</v>
      </c>
      <c r="X1001" s="3" t="str">
        <f t="shared" si="319"/>
        <v/>
      </c>
      <c r="Y1001" s="2" t="e">
        <f t="shared" si="306"/>
        <v>#REF!</v>
      </c>
      <c r="Z1001" s="2" t="e">
        <f t="shared" si="307"/>
        <v>#REF!</v>
      </c>
      <c r="AA1001" s="2" t="e">
        <f t="shared" si="308"/>
        <v>#REF!</v>
      </c>
      <c r="AB1001" s="20">
        <f t="shared" si="314"/>
        <v>0</v>
      </c>
      <c r="AC1001" s="2" t="e">
        <f t="array" ref="AC1001">IF(K1001="3_art",IF(AB1001=_xludf.XLOOKUP(W1001,#REF!,#REF!),"",_xludf.XLOOKUP(W1001,#REF!,#REF!)),IF(K1001="2_familj",IF(AB1001=_xludf.XLOOKUP(W1001,#REF!,#REF!),"",_xludf.XLOOKUP(W1001,#REF!,#REF!)),""))</f>
        <v>#REF!</v>
      </c>
    </row>
    <row r="1002" spans="1:29" ht="20.25" customHeight="1">
      <c r="A1002" s="15" t="s">
        <v>8</v>
      </c>
      <c r="B1002" s="15" t="s">
        <v>9</v>
      </c>
      <c r="C1002" s="15" t="s">
        <v>10</v>
      </c>
      <c r="D1002" s="16" t="s">
        <v>11</v>
      </c>
      <c r="E1002" s="17" t="s">
        <v>12</v>
      </c>
      <c r="F1002" s="15" t="s">
        <v>3319</v>
      </c>
      <c r="G1002" s="15" t="s">
        <v>14</v>
      </c>
      <c r="H1002" s="18" t="s">
        <v>15</v>
      </c>
      <c r="I1002" s="1"/>
      <c r="J1002" s="2"/>
      <c r="K1002" s="2"/>
      <c r="L1002" s="2"/>
      <c r="M1002" s="3"/>
      <c r="N1002" s="2"/>
      <c r="O1002" s="3"/>
      <c r="P1002" s="2"/>
      <c r="Q1002" s="3"/>
      <c r="R1002" s="3"/>
      <c r="S1002" s="2"/>
      <c r="T1002" s="3"/>
      <c r="U1002" s="2"/>
      <c r="V1002" s="3"/>
      <c r="W1002" s="2"/>
      <c r="X1002" s="19"/>
      <c r="Y1002" s="2"/>
      <c r="Z1002" s="2" t="e">
        <f t="shared" si="307"/>
        <v>#REF!</v>
      </c>
      <c r="AA1002" s="2" t="e">
        <f t="shared" si="308"/>
        <v>#REF!</v>
      </c>
      <c r="AB1002" s="20" t="str">
        <f t="shared" si="314"/>
        <v>ENGELSKT NAMN</v>
      </c>
      <c r="AC1002" s="2" t="str">
        <f t="array" ref="AC1002">IF(K1002="3_art",IF(AB1002=_xludf.XLOOKUP(W1002,#REF!,#REF!),"",_xludf.XLOOKUP(W1002,#REF!,#REF!)),IF(K1002="2_familj",IF(AB1002=_xludf.XLOOKUP(W1002,#REF!,#REF!),"",_xludf.XLOOKUP(W1002,#REF!,#REF!)),""))</f>
        <v/>
      </c>
    </row>
    <row r="1003" spans="1:29" ht="15.75" customHeight="1">
      <c r="A1003" s="15" t="s">
        <v>16</v>
      </c>
      <c r="B1003" s="15"/>
      <c r="C1003" s="15"/>
      <c r="D1003" s="21"/>
      <c r="E1003" s="15" t="s">
        <v>17</v>
      </c>
      <c r="F1003" s="15" t="s">
        <v>18</v>
      </c>
      <c r="G1003" s="15" t="s">
        <v>19</v>
      </c>
      <c r="H1003" s="18" t="s">
        <v>20</v>
      </c>
      <c r="I1003" s="1"/>
      <c r="J1003" s="2"/>
      <c r="K1003" s="2"/>
      <c r="L1003" s="2"/>
      <c r="M1003" s="3"/>
      <c r="N1003" s="2"/>
      <c r="O1003" s="3"/>
      <c r="P1003" s="2"/>
      <c r="Q1003" s="3"/>
      <c r="R1003" s="3"/>
      <c r="S1003" s="2"/>
      <c r="T1003" s="3"/>
      <c r="U1003" s="2"/>
      <c r="V1003" s="3"/>
      <c r="W1003" s="2"/>
      <c r="X1003" s="19"/>
      <c r="Y1003" s="2"/>
      <c r="Z1003" s="2" t="e">
        <f t="shared" si="307"/>
        <v>#REF!</v>
      </c>
      <c r="AA1003" s="2" t="e">
        <f t="shared" si="308"/>
        <v>#REF!</v>
      </c>
      <c r="AB1003" s="20" t="str">
        <f t="shared" si="314"/>
        <v>[English Name]</v>
      </c>
      <c r="AC1003" s="2" t="str">
        <f t="array" ref="AC1003">IF(K1003="3_art",IF(AB1003=_xludf.XLOOKUP(W1003,#REF!,#REF!),"",_xludf.XLOOKUP(W1003,#REF!,#REF!)),IF(K1003="2_familj",IF(AB1003=_xludf.XLOOKUP(W1003,#REF!,#REF!),"",_xludf.XLOOKUP(W1003,#REF!,#REF!)),""))</f>
        <v/>
      </c>
    </row>
    <row r="1004" spans="1:29" ht="21" customHeight="1">
      <c r="A1004" s="22"/>
      <c r="B1004" s="22"/>
      <c r="C1004" s="23"/>
      <c r="D1004" s="156"/>
      <c r="E1004" s="26" t="s">
        <v>22</v>
      </c>
      <c r="F1004" s="26" t="s">
        <v>23</v>
      </c>
      <c r="G1004" s="27"/>
      <c r="H1004" s="27"/>
      <c r="I1004" s="28"/>
      <c r="J1004" s="28"/>
      <c r="K1004" s="29" t="e">
        <f t="shared" ref="K1004:K1022" si="320">IF(#REF!="Ordning","1_ordning",IF(#REF!="Familj","2_familj",IF(LEN(E1004)-LEN(SUBSTITUTE(E1004," ",""))=1,"3_art",IF(LEN(E1004)-LEN(SUBSTITUTE(E1004," ",""))=5,"4_underart","9_CHECK ERROR"))))</f>
        <v>#REF!</v>
      </c>
      <c r="L1004" s="30">
        <v>1</v>
      </c>
      <c r="M1004" s="19" t="e">
        <f t="shared" ref="M1004:M1005" si="321">IF(K1004="1_ordning",M1003+1,M1003)</f>
        <v>#REF!</v>
      </c>
      <c r="N1004" s="29">
        <v>6</v>
      </c>
      <c r="O1004" s="19" t="e">
        <f t="shared" ref="O1004:O1005" si="322">IF(K1004="2_familj",O1003+1,O1003)</f>
        <v>#REF!</v>
      </c>
      <c r="P1004" s="30">
        <v>11</v>
      </c>
      <c r="Q1004" s="19">
        <f t="shared" ref="Q1004:Q1005" si="323">IF(LEN(E1004)-LEN(SUBSTITUTE(E1004," ",""))=1,LEFT(E1004,FIND(" ",E1004)-1),Q1003)</f>
        <v>0</v>
      </c>
      <c r="R1004" s="19">
        <f t="shared" ref="R1004:R1005" si="324">IF(Q1004&lt;&gt;Q1003,R1003+1,R1003)</f>
        <v>0</v>
      </c>
      <c r="S1004" s="30">
        <v>16</v>
      </c>
      <c r="T1004" s="19" t="str">
        <f t="shared" ref="T1004:T1022" si="325">IF(LEN(E1004)-LEN(SUBSTITUTE(E1004,".",""))=0,TRIM(E1004),TRIM(CONCATENATE(LEFT(TRIM(E1004),FIND(" ",TRIM(E1004))-1)," ",MID(TRIM(E1004),FIND(" ",TRIM(E1004))+4,99)," ",MID(TRIM(E1004),FIND(" ",TRIM(E1004))+4,99))))</f>
        <v>ANSERIFORMES</v>
      </c>
      <c r="U1004" s="29" t="s">
        <v>22</v>
      </c>
      <c r="V1004" s="19" t="e">
        <f t="array" aca="1" ref="V1004" ca="1">_xludf.XLOOKUP(U1004,#REF!,#REF!)</f>
        <v>#NAME?</v>
      </c>
      <c r="W1004" s="29">
        <v>230</v>
      </c>
      <c r="X1004" s="3" t="str">
        <f t="shared" ref="X1004:X1022" si="326">IF(W1004&gt;W1003,"","Fel i ordningen!")</f>
        <v/>
      </c>
      <c r="Y1004" s="2" t="e">
        <f t="shared" ref="Y1004:Y1022" si="327">IF(K1004="4_underart",CONCATENATE("   ",U1004),U1004)</f>
        <v>#REF!</v>
      </c>
      <c r="Z1004" s="20" t="e">
        <f t="shared" si="307"/>
        <v>#REF!</v>
      </c>
      <c r="AA1004" s="20" t="e">
        <f t="shared" si="308"/>
        <v>#REF!</v>
      </c>
      <c r="AB1004" s="2">
        <f t="shared" si="314"/>
        <v>0</v>
      </c>
      <c r="AC1004" s="2" t="e">
        <f t="array" ref="AC1004">IF(K1004="3_art",IF(AB1004=_xludf.XLOOKUP(W1004,#REF!,#REF!),"",_xludf.XLOOKUP(W1004,#REF!,#REF!)),IF(K1004="2_familj",IF(AB1004=_xludf.XLOOKUP(W1004,#REF!,#REF!),"",_xludf.XLOOKUP(W1004,#REF!,#REF!)),""))</f>
        <v>#REF!</v>
      </c>
    </row>
    <row r="1005" spans="1:29" ht="13.5" customHeight="1">
      <c r="A1005" s="71"/>
      <c r="B1005" s="71"/>
      <c r="C1005" s="71"/>
      <c r="D1005" s="110"/>
      <c r="E1005" s="36" t="s">
        <v>24</v>
      </c>
      <c r="F1005" s="36" t="s">
        <v>25</v>
      </c>
      <c r="G1005" s="36" t="s">
        <v>26</v>
      </c>
      <c r="H1005" s="35"/>
      <c r="K1005" s="29" t="e">
        <f t="shared" si="320"/>
        <v>#REF!</v>
      </c>
      <c r="L1005" s="30">
        <v>1</v>
      </c>
      <c r="M1005" s="19" t="e">
        <f t="shared" si="321"/>
        <v>#REF!</v>
      </c>
      <c r="N1005" s="29">
        <v>6</v>
      </c>
      <c r="O1005" s="19" t="e">
        <f t="shared" si="322"/>
        <v>#REF!</v>
      </c>
      <c r="P1005" s="30">
        <v>12</v>
      </c>
      <c r="Q1005" s="19">
        <f t="shared" si="323"/>
        <v>0</v>
      </c>
      <c r="R1005" s="19">
        <f t="shared" si="324"/>
        <v>0</v>
      </c>
      <c r="S1005" s="30">
        <v>16</v>
      </c>
      <c r="T1005" s="19" t="str">
        <f t="shared" si="325"/>
        <v>Anatidae</v>
      </c>
      <c r="U1005" s="29" t="s">
        <v>24</v>
      </c>
      <c r="V1005" s="19" t="e">
        <f t="array" aca="1" ref="V1005" ca="1">_xludf.XLOOKUP(U1005,#REF!,#REF!)</f>
        <v>#NAME?</v>
      </c>
      <c r="W1005" s="29">
        <v>240</v>
      </c>
      <c r="X1005" s="3" t="str">
        <f t="shared" si="326"/>
        <v/>
      </c>
      <c r="Y1005" s="2" t="e">
        <f t="shared" si="327"/>
        <v>#REF!</v>
      </c>
      <c r="Z1005" s="20" t="e">
        <f t="shared" si="307"/>
        <v>#REF!</v>
      </c>
      <c r="AA1005" s="20" t="e">
        <f t="shared" si="308"/>
        <v>#REF!</v>
      </c>
      <c r="AB1005" s="20" t="str">
        <f t="shared" si="314"/>
        <v>Ducks, Swans, and Geese</v>
      </c>
      <c r="AC1005" s="2" t="e">
        <f t="array" ref="AC1005">IF(K1005="3_art",IF(AB1005=_xludf.XLOOKUP(W1005,#REF!,#REF!),"",_xludf.XLOOKUP(W1005,#REF!,#REF!)),IF(K1005="2_familj",IF(AB1005=_xludf.XLOOKUP(W1005,#REF!,#REF!),"",_xludf.XLOOKUP(W1005,#REF!,#REF!)),""))</f>
        <v>#REF!</v>
      </c>
    </row>
    <row r="1006" spans="1:29" ht="13.5" customHeight="1">
      <c r="A1006" s="74"/>
      <c r="B1006" s="157" t="s">
        <v>3320</v>
      </c>
      <c r="C1006" s="157"/>
      <c r="D1006" s="74"/>
      <c r="E1006" s="158" t="s">
        <v>3321</v>
      </c>
      <c r="F1006" s="157" t="s">
        <v>3322</v>
      </c>
      <c r="G1006" s="159" t="s">
        <v>3323</v>
      </c>
      <c r="H1006" s="160"/>
      <c r="I1006" s="1"/>
      <c r="J1006" s="2"/>
      <c r="K1006" s="29" t="e">
        <f t="shared" si="320"/>
        <v>#REF!</v>
      </c>
      <c r="L1006" s="30">
        <v>1</v>
      </c>
      <c r="M1006" s="19" t="e">
        <f>IF(K1006="1_ordning",M1007+1,M1007)</f>
        <v>#REF!</v>
      </c>
      <c r="N1006" s="29">
        <v>6</v>
      </c>
      <c r="O1006" s="19" t="e">
        <f>IF(K1006="2_familj",O1007+1,O1007)</f>
        <v>#REF!</v>
      </c>
      <c r="P1006" s="30">
        <v>12</v>
      </c>
      <c r="Q1006" s="19" t="str">
        <f>IF(LEN(E1006)-LEN(SUBSTITUTE(E1006," ",""))=1,LEFT(E1006,FIND(" ",E1006)-1),Q1007)</f>
        <v>Cygnus</v>
      </c>
      <c r="R1006" s="19">
        <f>IF(Q1006&lt;&gt;Q1007,R1007+1,R1007)</f>
        <v>2</v>
      </c>
      <c r="S1006" s="30">
        <v>18</v>
      </c>
      <c r="T1006" s="19" t="str">
        <f t="shared" si="325"/>
        <v>Cygnus atratus</v>
      </c>
      <c r="U1006" s="29" t="s">
        <v>3321</v>
      </c>
      <c r="V1006" s="19" t="e">
        <f t="array" aca="1" ref="V1006" ca="1">_xludf.XLOOKUP(U1006,#REF!,#REF!)</f>
        <v>#NAME?</v>
      </c>
      <c r="W1006" s="29">
        <v>299</v>
      </c>
      <c r="X1006" s="3" t="str">
        <f t="shared" si="326"/>
        <v/>
      </c>
      <c r="Y1006" s="2" t="e">
        <f t="shared" si="327"/>
        <v>#REF!</v>
      </c>
      <c r="Z1006" s="2" t="e">
        <f t="shared" si="307"/>
        <v>#REF!</v>
      </c>
      <c r="AA1006" s="2" t="e">
        <f t="shared" si="308"/>
        <v>#REF!</v>
      </c>
      <c r="AB1006" s="2" t="str">
        <f t="shared" si="314"/>
        <v>Black Swan</v>
      </c>
      <c r="AC1006" s="2" t="e">
        <f t="array" ref="AC1006">IF(K1006="3_art",IF(AB1006=_xludf.XLOOKUP(W1006,#REF!,#REF!),"",_xludf.XLOOKUP(W1006,#REF!,#REF!)),IF(K1006="2_familj",IF(AB1006=_xludf.XLOOKUP(W1006,#REF!,#REF!),"",_xludf.XLOOKUP(W1006,#REF!,#REF!)),""))</f>
        <v>#REF!</v>
      </c>
    </row>
    <row r="1007" spans="1:29" ht="13.5" customHeight="1">
      <c r="A1007" s="74"/>
      <c r="B1007" s="157" t="s">
        <v>3320</v>
      </c>
      <c r="C1007" s="157"/>
      <c r="D1007" s="74"/>
      <c r="E1007" s="158" t="s">
        <v>3324</v>
      </c>
      <c r="F1007" s="157" t="s">
        <v>3325</v>
      </c>
      <c r="G1007" s="159" t="s">
        <v>3326</v>
      </c>
      <c r="H1007" s="160"/>
      <c r="I1007" s="1"/>
      <c r="J1007" s="2"/>
      <c r="K1007" s="29" t="e">
        <f t="shared" si="320"/>
        <v>#REF!</v>
      </c>
      <c r="L1007" s="30">
        <v>1</v>
      </c>
      <c r="M1007" s="19" t="e">
        <f t="shared" ref="M1007:M1008" si="328">IF(K1007="1_ordning",M1005+1,M1005)</f>
        <v>#REF!</v>
      </c>
      <c r="N1007" s="29">
        <v>6</v>
      </c>
      <c r="O1007" s="19" t="e">
        <f t="shared" ref="O1007:O1008" si="329">IF(K1007="2_familj",O1005+1,O1005)</f>
        <v>#REF!</v>
      </c>
      <c r="P1007" s="30">
        <v>12</v>
      </c>
      <c r="Q1007" s="19" t="str">
        <f t="shared" ref="Q1007:Q1008" si="330">IF(LEN(E1007)-LEN(SUBSTITUTE(E1007," ",""))=1,LEFT(E1007,FIND(" ",E1007)-1),Q1005)</f>
        <v>Anser</v>
      </c>
      <c r="R1007" s="19">
        <f t="shared" ref="R1007:R1008" si="331">IF(Q1007&lt;&gt;Q1005,R1005+1,R1005)</f>
        <v>1</v>
      </c>
      <c r="S1007" s="30">
        <v>17</v>
      </c>
      <c r="T1007" s="19" t="str">
        <f t="shared" si="325"/>
        <v>Anser cygnoides</v>
      </c>
      <c r="U1007" s="29" t="s">
        <v>3324</v>
      </c>
      <c r="V1007" s="19" t="e">
        <f t="array" aca="1" ref="V1007" ca="1">_xludf.XLOOKUP(U1007,#REF!,#REF!)</f>
        <v>#NAME?</v>
      </c>
      <c r="W1007" s="29">
        <v>336</v>
      </c>
      <c r="X1007" s="3" t="str">
        <f t="shared" si="326"/>
        <v/>
      </c>
      <c r="Y1007" s="2" t="e">
        <f t="shared" si="327"/>
        <v>#REF!</v>
      </c>
      <c r="Z1007" s="2" t="e">
        <f t="shared" si="307"/>
        <v>#REF!</v>
      </c>
      <c r="AA1007" s="2" t="e">
        <f t="shared" si="308"/>
        <v>#REF!</v>
      </c>
      <c r="AB1007" s="2" t="str">
        <f t="shared" si="314"/>
        <v>Swan Goose</v>
      </c>
      <c r="AC1007" s="2" t="e">
        <f t="array" ref="AC1007">IF(K1007="3_art",IF(AB1007=_xludf.XLOOKUP(W1007,#REF!,#REF!),"",_xludf.XLOOKUP(W1007,#REF!,#REF!)),IF(K1007="2_familj",IF(AB1007=_xludf.XLOOKUP(W1007,#REF!,#REF!),"",_xludf.XLOOKUP(W1007,#REF!,#REF!)),""))</f>
        <v>#REF!</v>
      </c>
    </row>
    <row r="1008" spans="1:29" ht="13.5" customHeight="1">
      <c r="A1008" s="74"/>
      <c r="B1008" s="157" t="s">
        <v>3320</v>
      </c>
      <c r="C1008" s="157"/>
      <c r="D1008" s="74"/>
      <c r="E1008" s="158" t="s">
        <v>3327</v>
      </c>
      <c r="F1008" s="157" t="s">
        <v>3328</v>
      </c>
      <c r="G1008" s="159" t="s">
        <v>3329</v>
      </c>
      <c r="H1008" s="160"/>
      <c r="I1008" s="1"/>
      <c r="J1008" s="2"/>
      <c r="K1008" s="29" t="e">
        <f t="shared" si="320"/>
        <v>#REF!</v>
      </c>
      <c r="L1008" s="30">
        <v>1</v>
      </c>
      <c r="M1008" s="19" t="e">
        <f t="shared" si="328"/>
        <v>#REF!</v>
      </c>
      <c r="N1008" s="29">
        <v>6</v>
      </c>
      <c r="O1008" s="19" t="e">
        <f t="shared" si="329"/>
        <v>#REF!</v>
      </c>
      <c r="P1008" s="30">
        <v>12</v>
      </c>
      <c r="Q1008" s="19" t="str">
        <f t="shared" si="330"/>
        <v>Aix</v>
      </c>
      <c r="R1008" s="19">
        <f t="shared" si="331"/>
        <v>3</v>
      </c>
      <c r="S1008" s="30">
        <v>19</v>
      </c>
      <c r="T1008" s="19" t="str">
        <f t="shared" si="325"/>
        <v>Aix sponsa</v>
      </c>
      <c r="U1008" s="29" t="s">
        <v>3327</v>
      </c>
      <c r="V1008" s="19" t="e">
        <f t="array" aca="1" ref="V1008" ca="1">_xludf.XLOOKUP(U1008,#REF!,#REF!)</f>
        <v>#NAME?</v>
      </c>
      <c r="W1008" s="29">
        <v>366</v>
      </c>
      <c r="X1008" s="3" t="str">
        <f t="shared" si="326"/>
        <v/>
      </c>
      <c r="Y1008" s="2" t="e">
        <f t="shared" si="327"/>
        <v>#REF!</v>
      </c>
      <c r="Z1008" s="2" t="e">
        <f t="shared" si="307"/>
        <v>#REF!</v>
      </c>
      <c r="AA1008" s="2" t="e">
        <f t="shared" si="308"/>
        <v>#REF!</v>
      </c>
      <c r="AB1008" s="2" t="str">
        <f t="shared" si="314"/>
        <v>Wood Duck</v>
      </c>
      <c r="AC1008" s="2" t="e">
        <f t="array" ref="AC1008">IF(K1008="3_art",IF(AB1008=_xludf.XLOOKUP(W1008,#REF!,#REF!),"",_xludf.XLOOKUP(W1008,#REF!,#REF!)),IF(K1008="2_familj",IF(AB1008=_xludf.XLOOKUP(W1008,#REF!,#REF!),"",_xludf.XLOOKUP(W1008,#REF!,#REF!)),""))</f>
        <v>#REF!</v>
      </c>
    </row>
    <row r="1009" spans="1:29" ht="13.5" customHeight="1">
      <c r="A1009" s="74"/>
      <c r="B1009" s="157" t="s">
        <v>3320</v>
      </c>
      <c r="C1009" s="157"/>
      <c r="D1009" s="74"/>
      <c r="E1009" s="158" t="s">
        <v>3330</v>
      </c>
      <c r="F1009" s="157" t="s">
        <v>3331</v>
      </c>
      <c r="G1009" s="159" t="s">
        <v>3332</v>
      </c>
      <c r="H1009" s="160"/>
      <c r="I1009" s="1"/>
      <c r="J1009" s="2"/>
      <c r="K1009" s="29" t="e">
        <f t="shared" si="320"/>
        <v>#REF!</v>
      </c>
      <c r="L1009" s="30">
        <v>1</v>
      </c>
      <c r="M1009" s="19" t="e">
        <f t="shared" ref="M1009:M1022" si="332">IF(K1009="1_ordning",M1008+1,M1008)</f>
        <v>#REF!</v>
      </c>
      <c r="N1009" s="29">
        <v>6</v>
      </c>
      <c r="O1009" s="19" t="e">
        <f t="shared" ref="O1009:O1022" si="333">IF(K1009="2_familj",O1008+1,O1008)</f>
        <v>#REF!</v>
      </c>
      <c r="P1009" s="30">
        <v>12</v>
      </c>
      <c r="Q1009" s="19" t="str">
        <f t="shared" ref="Q1009:Q1022" si="334">IF(LEN(E1009)-LEN(SUBSTITUTE(E1009," ",""))=1,LEFT(E1009,FIND(" ",E1009)-1),Q1008)</f>
        <v>Tadorna</v>
      </c>
      <c r="R1009" s="19">
        <f t="shared" ref="R1009:R1022" si="335">IF(Q1009&lt;&gt;Q1008,R1008+1,R1008)</f>
        <v>4</v>
      </c>
      <c r="S1009" s="30">
        <v>20</v>
      </c>
      <c r="T1009" s="19" t="str">
        <f t="shared" si="325"/>
        <v>Tadorna cana</v>
      </c>
      <c r="U1009" s="29" t="s">
        <v>3330</v>
      </c>
      <c r="V1009" s="19" t="e">
        <f t="array" aca="1" ref="V1009" ca="1">_xludf.XLOOKUP(U1009,#REF!,#REF!)</f>
        <v>#NAME?</v>
      </c>
      <c r="W1009" s="29">
        <v>390</v>
      </c>
      <c r="X1009" s="3" t="str">
        <f t="shared" si="326"/>
        <v/>
      </c>
      <c r="Y1009" s="2" t="e">
        <f t="shared" si="327"/>
        <v>#REF!</v>
      </c>
      <c r="Z1009" s="2" t="e">
        <f t="shared" si="307"/>
        <v>#REF!</v>
      </c>
      <c r="AA1009" s="2" t="e">
        <f t="shared" si="308"/>
        <v>#REF!</v>
      </c>
      <c r="AB1009" s="2" t="str">
        <f t="shared" si="314"/>
        <v>South African Shelduck</v>
      </c>
      <c r="AC1009" s="2" t="e">
        <f t="array" ref="AC1009">IF(K1009="3_art",IF(AB1009=_xludf.XLOOKUP(W1009,#REF!,#REF!),"",_xludf.XLOOKUP(W1009,#REF!,#REF!)),IF(K1009="2_familj",IF(AB1009=_xludf.XLOOKUP(W1009,#REF!,#REF!),"",_xludf.XLOOKUP(W1009,#REF!,#REF!)),""))</f>
        <v>#REF!</v>
      </c>
    </row>
    <row r="1010" spans="1:29" ht="13.5" customHeight="1">
      <c r="A1010" s="74"/>
      <c r="B1010" s="157" t="s">
        <v>3320</v>
      </c>
      <c r="C1010" s="157"/>
      <c r="D1010" s="74"/>
      <c r="E1010" s="158" t="s">
        <v>3333</v>
      </c>
      <c r="F1010" s="157" t="s">
        <v>3334</v>
      </c>
      <c r="G1010" s="159" t="s">
        <v>3335</v>
      </c>
      <c r="H1010" s="160"/>
      <c r="I1010" s="1"/>
      <c r="J1010" s="2"/>
      <c r="K1010" s="29" t="e">
        <f t="shared" si="320"/>
        <v>#REF!</v>
      </c>
      <c r="L1010" s="30">
        <v>1</v>
      </c>
      <c r="M1010" s="19" t="e">
        <f t="shared" si="332"/>
        <v>#REF!</v>
      </c>
      <c r="N1010" s="29">
        <v>6</v>
      </c>
      <c r="O1010" s="19" t="e">
        <f t="shared" si="333"/>
        <v>#REF!</v>
      </c>
      <c r="P1010" s="30">
        <v>12</v>
      </c>
      <c r="Q1010" s="19" t="str">
        <f t="shared" si="334"/>
        <v>Tadorna</v>
      </c>
      <c r="R1010" s="19">
        <f t="shared" si="335"/>
        <v>4</v>
      </c>
      <c r="S1010" s="30">
        <v>20</v>
      </c>
      <c r="T1010" s="19" t="str">
        <f t="shared" si="325"/>
        <v>Tadorna variegata</v>
      </c>
      <c r="U1010" s="29" t="s">
        <v>3333</v>
      </c>
      <c r="V1010" s="19" t="e">
        <f t="array" aca="1" ref="V1010" ca="1">_xludf.XLOOKUP(U1010,#REF!,#REF!)</f>
        <v>#NAME?</v>
      </c>
      <c r="W1010" s="29">
        <v>392</v>
      </c>
      <c r="X1010" s="3" t="str">
        <f t="shared" si="326"/>
        <v/>
      </c>
      <c r="Y1010" s="2" t="e">
        <f t="shared" si="327"/>
        <v>#REF!</v>
      </c>
      <c r="Z1010" s="2" t="e">
        <f t="shared" si="307"/>
        <v>#REF!</v>
      </c>
      <c r="AA1010" s="2" t="e">
        <f t="shared" si="308"/>
        <v>#REF!</v>
      </c>
      <c r="AB1010" s="2" t="str">
        <f t="shared" si="314"/>
        <v>Paradise Shelduck</v>
      </c>
      <c r="AC1010" s="2" t="e">
        <f t="array" ref="AC1010">IF(K1010="3_art",IF(AB1010=_xludf.XLOOKUP(W1010,#REF!,#REF!),"",_xludf.XLOOKUP(W1010,#REF!,#REF!)),IF(K1010="2_familj",IF(AB1010=_xludf.XLOOKUP(W1010,#REF!,#REF!),"",_xludf.XLOOKUP(W1010,#REF!,#REF!)),""))</f>
        <v>#REF!</v>
      </c>
    </row>
    <row r="1011" spans="1:29" ht="13.5" customHeight="1">
      <c r="A1011" s="74"/>
      <c r="B1011" s="157" t="s">
        <v>3320</v>
      </c>
      <c r="C1011" s="157"/>
      <c r="D1011" s="74"/>
      <c r="E1011" s="158" t="s">
        <v>3336</v>
      </c>
      <c r="F1011" s="157" t="s">
        <v>3337</v>
      </c>
      <c r="G1011" s="159" t="s">
        <v>3338</v>
      </c>
      <c r="H1011" s="160"/>
      <c r="I1011" s="1"/>
      <c r="J1011" s="2"/>
      <c r="K1011" s="29" t="e">
        <f t="shared" si="320"/>
        <v>#REF!</v>
      </c>
      <c r="L1011" s="30">
        <v>1</v>
      </c>
      <c r="M1011" s="19" t="e">
        <f t="shared" si="332"/>
        <v>#REF!</v>
      </c>
      <c r="N1011" s="29">
        <v>6</v>
      </c>
      <c r="O1011" s="19" t="e">
        <f t="shared" si="333"/>
        <v>#REF!</v>
      </c>
      <c r="P1011" s="30">
        <v>12</v>
      </c>
      <c r="Q1011" s="19" t="str">
        <f t="shared" si="334"/>
        <v>Tadorna</v>
      </c>
      <c r="R1011" s="19">
        <f t="shared" si="335"/>
        <v>4</v>
      </c>
      <c r="S1011" s="30">
        <v>20</v>
      </c>
      <c r="T1011" s="19" t="str">
        <f t="shared" si="325"/>
        <v>Tadorna tadornoides</v>
      </c>
      <c r="U1011" s="29" t="s">
        <v>3336</v>
      </c>
      <c r="V1011" s="19" t="e">
        <f t="array" aca="1" ref="V1011" ca="1">_xludf.XLOOKUP(U1011,#REF!,#REF!)</f>
        <v>#NAME?</v>
      </c>
      <c r="W1011" s="29">
        <v>393</v>
      </c>
      <c r="X1011" s="3" t="str">
        <f t="shared" si="326"/>
        <v/>
      </c>
      <c r="Y1011" s="2" t="e">
        <f t="shared" si="327"/>
        <v>#REF!</v>
      </c>
      <c r="Z1011" s="2" t="e">
        <f t="shared" si="307"/>
        <v>#REF!</v>
      </c>
      <c r="AA1011" s="2" t="e">
        <f t="shared" si="308"/>
        <v>#REF!</v>
      </c>
      <c r="AB1011" s="2" t="str">
        <f t="shared" si="314"/>
        <v>Australian Shelduck</v>
      </c>
      <c r="AC1011" s="2" t="e">
        <f t="array" ref="AC1011">IF(K1011="3_art",IF(AB1011=_xludf.XLOOKUP(W1011,#REF!,#REF!),"",_xludf.XLOOKUP(W1011,#REF!,#REF!)),IF(K1011="2_familj",IF(AB1011=_xludf.XLOOKUP(W1011,#REF!,#REF!),"",_xludf.XLOOKUP(W1011,#REF!,#REF!)),""))</f>
        <v>#REF!</v>
      </c>
    </row>
    <row r="1012" spans="1:29" ht="13.5" customHeight="1">
      <c r="A1012" s="74"/>
      <c r="B1012" s="157" t="s">
        <v>3320</v>
      </c>
      <c r="C1012" s="157"/>
      <c r="D1012" s="74"/>
      <c r="E1012" s="158" t="s">
        <v>3339</v>
      </c>
      <c r="F1012" s="157" t="s">
        <v>3340</v>
      </c>
      <c r="G1012" s="159" t="s">
        <v>3341</v>
      </c>
      <c r="H1012" s="160"/>
      <c r="I1012" s="1"/>
      <c r="J1012" s="2"/>
      <c r="K1012" s="29" t="e">
        <f t="shared" si="320"/>
        <v>#REF!</v>
      </c>
      <c r="L1012" s="30">
        <v>1</v>
      </c>
      <c r="M1012" s="19" t="e">
        <f t="shared" si="332"/>
        <v>#REF!</v>
      </c>
      <c r="N1012" s="29">
        <v>6</v>
      </c>
      <c r="O1012" s="19" t="e">
        <f t="shared" si="333"/>
        <v>#REF!</v>
      </c>
      <c r="P1012" s="30">
        <v>12</v>
      </c>
      <c r="Q1012" s="19" t="str">
        <f t="shared" si="334"/>
        <v>Spatula</v>
      </c>
      <c r="R1012" s="19">
        <f t="shared" si="335"/>
        <v>5</v>
      </c>
      <c r="S1012" s="30">
        <v>21</v>
      </c>
      <c r="T1012" s="19" t="str">
        <f t="shared" si="325"/>
        <v>Spatula cyanoptera</v>
      </c>
      <c r="U1012" s="29" t="s">
        <v>3339</v>
      </c>
      <c r="V1012" s="19" t="e">
        <f t="array" aca="1" ref="V1012" ca="1">_xludf.XLOOKUP(U1012,#REF!,#REF!)</f>
        <v>#NAME?</v>
      </c>
      <c r="W1012" s="29">
        <v>506</v>
      </c>
      <c r="X1012" s="3" t="str">
        <f t="shared" si="326"/>
        <v/>
      </c>
      <c r="Y1012" s="2" t="e">
        <f t="shared" si="327"/>
        <v>#REF!</v>
      </c>
      <c r="Z1012" s="2" t="e">
        <f t="shared" si="307"/>
        <v>#REF!</v>
      </c>
      <c r="AA1012" s="2" t="e">
        <f t="shared" si="308"/>
        <v>#REF!</v>
      </c>
      <c r="AB1012" s="2" t="str">
        <f t="shared" si="314"/>
        <v>Cinnamon Teal</v>
      </c>
      <c r="AC1012" s="2" t="e">
        <f t="array" ref="AC1012">IF(K1012="3_art",IF(AB1012=_xludf.XLOOKUP(W1012,#REF!,#REF!),"",_xludf.XLOOKUP(W1012,#REF!,#REF!)),IF(K1012="2_familj",IF(AB1012=_xludf.XLOOKUP(W1012,#REF!,#REF!),"",_xludf.XLOOKUP(W1012,#REF!,#REF!)),""))</f>
        <v>#REF!</v>
      </c>
    </row>
    <row r="1013" spans="1:29" ht="13.5" customHeight="1">
      <c r="A1013" s="74"/>
      <c r="B1013" s="157" t="s">
        <v>3320</v>
      </c>
      <c r="C1013" s="157"/>
      <c r="D1013" s="74"/>
      <c r="E1013" s="158" t="s">
        <v>3342</v>
      </c>
      <c r="F1013" s="157" t="s">
        <v>3343</v>
      </c>
      <c r="G1013" s="159" t="s">
        <v>3344</v>
      </c>
      <c r="H1013" s="160"/>
      <c r="I1013" s="1"/>
      <c r="J1013" s="2"/>
      <c r="K1013" s="29" t="e">
        <f t="shared" si="320"/>
        <v>#REF!</v>
      </c>
      <c r="L1013" s="30">
        <v>1</v>
      </c>
      <c r="M1013" s="19" t="e">
        <f t="shared" si="332"/>
        <v>#REF!</v>
      </c>
      <c r="N1013" s="29">
        <v>6</v>
      </c>
      <c r="O1013" s="19" t="e">
        <f t="shared" si="333"/>
        <v>#REF!</v>
      </c>
      <c r="P1013" s="30">
        <v>12</v>
      </c>
      <c r="Q1013" s="19" t="str">
        <f t="shared" si="334"/>
        <v>Mareca</v>
      </c>
      <c r="R1013" s="19">
        <f t="shared" si="335"/>
        <v>6</v>
      </c>
      <c r="S1013" s="30">
        <v>22</v>
      </c>
      <c r="T1013" s="19" t="str">
        <f t="shared" si="325"/>
        <v>Mareca sibilatrix</v>
      </c>
      <c r="U1013" s="29" t="s">
        <v>3342</v>
      </c>
      <c r="V1013" s="19" t="e">
        <f t="array" aca="1" ref="V1013" ca="1">_xludf.XLOOKUP(U1013,#REF!,#REF!)</f>
        <v>#NAME?</v>
      </c>
      <c r="W1013" s="29">
        <v>525</v>
      </c>
      <c r="X1013" s="3" t="str">
        <f t="shared" si="326"/>
        <v/>
      </c>
      <c r="Y1013" s="2" t="e">
        <f t="shared" si="327"/>
        <v>#REF!</v>
      </c>
      <c r="Z1013" s="2" t="e">
        <f t="shared" si="307"/>
        <v>#REF!</v>
      </c>
      <c r="AA1013" s="2" t="e">
        <f t="shared" si="308"/>
        <v>#REF!</v>
      </c>
      <c r="AB1013" s="2" t="str">
        <f t="shared" si="314"/>
        <v>Chiloe Wigeon</v>
      </c>
      <c r="AC1013" s="2" t="e">
        <f t="array" ref="AC1013">IF(K1013="3_art",IF(AB1013=_xludf.XLOOKUP(W1013,#REF!,#REF!),"",_xludf.XLOOKUP(W1013,#REF!,#REF!)),IF(K1013="2_familj",IF(AB1013=_xludf.XLOOKUP(W1013,#REF!,#REF!),"",_xludf.XLOOKUP(W1013,#REF!,#REF!)),""))</f>
        <v>#REF!</v>
      </c>
    </row>
    <row r="1014" spans="1:29" ht="13.5" customHeight="1">
      <c r="A1014" s="74"/>
      <c r="B1014" s="157" t="s">
        <v>3320</v>
      </c>
      <c r="C1014" s="157"/>
      <c r="D1014" s="74"/>
      <c r="E1014" s="161" t="s">
        <v>3345</v>
      </c>
      <c r="F1014" s="157" t="s">
        <v>3346</v>
      </c>
      <c r="G1014" s="159" t="s">
        <v>3347</v>
      </c>
      <c r="H1014" s="160"/>
      <c r="I1014" s="1"/>
      <c r="J1014" s="2"/>
      <c r="K1014" s="29" t="e">
        <f t="shared" si="320"/>
        <v>#REF!</v>
      </c>
      <c r="L1014" s="30">
        <v>1</v>
      </c>
      <c r="M1014" s="19" t="e">
        <f t="shared" si="332"/>
        <v>#REF!</v>
      </c>
      <c r="N1014" s="29">
        <v>6</v>
      </c>
      <c r="O1014" s="19" t="e">
        <f t="shared" si="333"/>
        <v>#REF!</v>
      </c>
      <c r="P1014" s="30">
        <v>12</v>
      </c>
      <c r="Q1014" s="19" t="str">
        <f t="shared" si="334"/>
        <v>Anas</v>
      </c>
      <c r="R1014" s="19">
        <f t="shared" si="335"/>
        <v>7</v>
      </c>
      <c r="S1014" s="30">
        <v>23</v>
      </c>
      <c r="T1014" s="19" t="str">
        <f t="shared" si="325"/>
        <v>Anas capensis</v>
      </c>
      <c r="U1014" s="29" t="s">
        <v>3345</v>
      </c>
      <c r="V1014" s="19" t="e">
        <f t="array" aca="1" ref="V1014" ca="1">_xludf.XLOOKUP(U1014,#REF!,#REF!)</f>
        <v>#NAME?</v>
      </c>
      <c r="W1014" s="29">
        <v>552</v>
      </c>
      <c r="X1014" s="3" t="str">
        <f t="shared" si="326"/>
        <v/>
      </c>
      <c r="Y1014" s="2" t="e">
        <f t="shared" si="327"/>
        <v>#REF!</v>
      </c>
      <c r="Z1014" s="2" t="e">
        <f t="shared" si="307"/>
        <v>#REF!</v>
      </c>
      <c r="AA1014" s="2" t="e">
        <f t="shared" si="308"/>
        <v>#REF!</v>
      </c>
      <c r="AB1014" s="2" t="str">
        <f t="shared" si="314"/>
        <v>Cape Teal</v>
      </c>
      <c r="AC1014" s="2" t="e">
        <f t="array" ref="AC1014">IF(K1014="3_art",IF(AB1014=_xludf.XLOOKUP(W1014,#REF!,#REF!),"",_xludf.XLOOKUP(W1014,#REF!,#REF!)),IF(K1014="2_familj",IF(AB1014=_xludf.XLOOKUP(W1014,#REF!,#REF!),"",_xludf.XLOOKUP(W1014,#REF!,#REF!)),""))</f>
        <v>#REF!</v>
      </c>
    </row>
    <row r="1015" spans="1:29" ht="13.5" customHeight="1">
      <c r="A1015" s="74"/>
      <c r="B1015" s="157" t="s">
        <v>3320</v>
      </c>
      <c r="C1015" s="157"/>
      <c r="D1015" s="74"/>
      <c r="E1015" s="161" t="s">
        <v>3348</v>
      </c>
      <c r="F1015" s="157" t="s">
        <v>3349</v>
      </c>
      <c r="G1015" s="159" t="s">
        <v>3350</v>
      </c>
      <c r="H1015" s="160"/>
      <c r="I1015" s="1"/>
      <c r="J1015" s="2"/>
      <c r="K1015" s="29" t="e">
        <f t="shared" si="320"/>
        <v>#REF!</v>
      </c>
      <c r="L1015" s="30">
        <v>1</v>
      </c>
      <c r="M1015" s="19" t="e">
        <f t="shared" si="332"/>
        <v>#REF!</v>
      </c>
      <c r="N1015" s="29">
        <v>6</v>
      </c>
      <c r="O1015" s="19" t="e">
        <f t="shared" si="333"/>
        <v>#REF!</v>
      </c>
      <c r="P1015" s="30">
        <v>12</v>
      </c>
      <c r="Q1015" s="19" t="str">
        <f t="shared" si="334"/>
        <v>Anas</v>
      </c>
      <c r="R1015" s="19">
        <f t="shared" si="335"/>
        <v>7</v>
      </c>
      <c r="S1015" s="30">
        <v>23</v>
      </c>
      <c r="T1015" s="19" t="str">
        <f t="shared" si="325"/>
        <v>Anas bahamensis</v>
      </c>
      <c r="U1015" s="29" t="s">
        <v>3348</v>
      </c>
      <c r="V1015" s="19" t="e">
        <f t="array" aca="1" ref="V1015" ca="1">_xludf.XLOOKUP(U1015,#REF!,#REF!)</f>
        <v>#NAME?</v>
      </c>
      <c r="W1015" s="29">
        <v>553</v>
      </c>
      <c r="X1015" s="3" t="str">
        <f t="shared" si="326"/>
        <v/>
      </c>
      <c r="Y1015" s="2" t="e">
        <f t="shared" si="327"/>
        <v>#REF!</v>
      </c>
      <c r="Z1015" s="2" t="e">
        <f t="shared" si="307"/>
        <v>#REF!</v>
      </c>
      <c r="AA1015" s="2" t="e">
        <f t="shared" si="308"/>
        <v>#REF!</v>
      </c>
      <c r="AB1015" s="2" t="str">
        <f t="shared" si="314"/>
        <v>White-cheeked Pintail</v>
      </c>
      <c r="AC1015" s="2" t="e">
        <f t="array" ref="AC1015">IF(K1015="3_art",IF(AB1015=_xludf.XLOOKUP(W1015,#REF!,#REF!),"",_xludf.XLOOKUP(W1015,#REF!,#REF!)),IF(K1015="2_familj",IF(AB1015=_xludf.XLOOKUP(W1015,#REF!,#REF!),"",_xludf.XLOOKUP(W1015,#REF!,#REF!)),""))</f>
        <v>#REF!</v>
      </c>
    </row>
    <row r="1016" spans="1:29" ht="13.5" customHeight="1">
      <c r="A1016" s="74"/>
      <c r="B1016" s="157" t="s">
        <v>3320</v>
      </c>
      <c r="C1016" s="157"/>
      <c r="D1016" s="74"/>
      <c r="E1016" s="161" t="s">
        <v>3351</v>
      </c>
      <c r="F1016" s="157" t="s">
        <v>3352</v>
      </c>
      <c r="G1016" s="159" t="s">
        <v>3353</v>
      </c>
      <c r="H1016" s="160"/>
      <c r="I1016" s="1"/>
      <c r="J1016" s="2"/>
      <c r="K1016" s="29" t="e">
        <f t="shared" si="320"/>
        <v>#REF!</v>
      </c>
      <c r="L1016" s="30">
        <v>1</v>
      </c>
      <c r="M1016" s="19" t="e">
        <f t="shared" si="332"/>
        <v>#REF!</v>
      </c>
      <c r="N1016" s="29">
        <v>6</v>
      </c>
      <c r="O1016" s="19" t="e">
        <f t="shared" si="333"/>
        <v>#REF!</v>
      </c>
      <c r="P1016" s="30">
        <v>12</v>
      </c>
      <c r="Q1016" s="19" t="str">
        <f t="shared" si="334"/>
        <v>Anas</v>
      </c>
      <c r="R1016" s="19">
        <f t="shared" si="335"/>
        <v>7</v>
      </c>
      <c r="S1016" s="30">
        <v>23</v>
      </c>
      <c r="T1016" s="19" t="str">
        <f t="shared" si="325"/>
        <v>Anas flavirostris</v>
      </c>
      <c r="U1016" s="29" t="s">
        <v>3351</v>
      </c>
      <c r="V1016" s="19" t="e">
        <f t="array" aca="1" ref="V1016" ca="1">_xludf.XLOOKUP(U1016,#REF!,#REF!)</f>
        <v>#NAME?</v>
      </c>
      <c r="W1016" s="29">
        <v>569</v>
      </c>
      <c r="X1016" s="3" t="str">
        <f t="shared" si="326"/>
        <v/>
      </c>
      <c r="Y1016" s="2" t="e">
        <f t="shared" si="327"/>
        <v>#REF!</v>
      </c>
      <c r="Z1016" s="2" t="e">
        <f t="shared" si="307"/>
        <v>#REF!</v>
      </c>
      <c r="AA1016" s="2" t="e">
        <f t="shared" si="308"/>
        <v>#REF!</v>
      </c>
      <c r="AB1016" s="2" t="str">
        <f t="shared" si="314"/>
        <v>Yellow-billed Teal</v>
      </c>
      <c r="AC1016" s="2" t="e">
        <f t="array" ref="AC1016">IF(K1016="3_art",IF(AB1016=_xludf.XLOOKUP(W1016,#REF!,#REF!),"",_xludf.XLOOKUP(W1016,#REF!,#REF!)),IF(K1016="2_familj",IF(AB1016=_xludf.XLOOKUP(W1016,#REF!,#REF!),"",_xludf.XLOOKUP(W1016,#REF!,#REF!)),""))</f>
        <v>#REF!</v>
      </c>
    </row>
    <row r="1017" spans="1:29" ht="13.5" customHeight="1">
      <c r="A1017" s="74"/>
      <c r="B1017" s="157" t="s">
        <v>3320</v>
      </c>
      <c r="C1017" s="157"/>
      <c r="D1017" s="74"/>
      <c r="E1017" s="161" t="s">
        <v>3354</v>
      </c>
      <c r="F1017" s="157" t="s">
        <v>3355</v>
      </c>
      <c r="G1017" s="159" t="s">
        <v>3356</v>
      </c>
      <c r="H1017" s="160"/>
      <c r="I1017" s="1"/>
      <c r="J1017" s="2"/>
      <c r="K1017" s="29" t="e">
        <f t="shared" si="320"/>
        <v>#REF!</v>
      </c>
      <c r="L1017" s="30">
        <v>1</v>
      </c>
      <c r="M1017" s="19" t="e">
        <f t="shared" si="332"/>
        <v>#REF!</v>
      </c>
      <c r="N1017" s="29">
        <v>6</v>
      </c>
      <c r="O1017" s="19" t="e">
        <f t="shared" si="333"/>
        <v>#REF!</v>
      </c>
      <c r="P1017" s="30">
        <v>12</v>
      </c>
      <c r="Q1017" s="19" t="str">
        <f t="shared" si="334"/>
        <v>Anas</v>
      </c>
      <c r="R1017" s="19">
        <f t="shared" si="335"/>
        <v>7</v>
      </c>
      <c r="S1017" s="30">
        <v>23</v>
      </c>
      <c r="T1017" s="19" t="str">
        <f t="shared" si="325"/>
        <v>Anas castanea</v>
      </c>
      <c r="U1017" s="29" t="s">
        <v>3354</v>
      </c>
      <c r="V1017" s="19" t="e">
        <f t="array" aca="1" ref="V1017" ca="1">_xludf.XLOOKUP(U1017,#REF!,#REF!)</f>
        <v>#NAME?</v>
      </c>
      <c r="W1017" s="29">
        <v>577</v>
      </c>
      <c r="X1017" s="3" t="str">
        <f t="shared" si="326"/>
        <v/>
      </c>
      <c r="Y1017" s="2" t="e">
        <f t="shared" si="327"/>
        <v>#REF!</v>
      </c>
      <c r="Z1017" s="2" t="e">
        <f t="shared" si="307"/>
        <v>#REF!</v>
      </c>
      <c r="AA1017" s="2" t="e">
        <f t="shared" si="308"/>
        <v>#REF!</v>
      </c>
      <c r="AB1017" s="2" t="str">
        <f t="shared" si="314"/>
        <v>Chestnut Teal</v>
      </c>
      <c r="AC1017" s="2" t="e">
        <f t="array" ref="AC1017">IF(K1017="3_art",IF(AB1017=_xludf.XLOOKUP(W1017,#REF!,#REF!),"",_xludf.XLOOKUP(W1017,#REF!,#REF!)),IF(K1017="2_familj",IF(AB1017=_xludf.XLOOKUP(W1017,#REF!,#REF!),"",_xludf.XLOOKUP(W1017,#REF!,#REF!)),""))</f>
        <v>#REF!</v>
      </c>
    </row>
    <row r="1018" spans="1:29" ht="21" customHeight="1">
      <c r="A1018" s="22"/>
      <c r="B1018" s="22"/>
      <c r="C1018" s="23"/>
      <c r="D1018" s="156"/>
      <c r="E1018" s="26" t="s">
        <v>289</v>
      </c>
      <c r="F1018" s="26" t="s">
        <v>290</v>
      </c>
      <c r="G1018" s="27"/>
      <c r="H1018" s="27"/>
      <c r="I1018" s="28"/>
      <c r="J1018" s="28"/>
      <c r="K1018" s="29" t="e">
        <f t="shared" si="320"/>
        <v>#REF!</v>
      </c>
      <c r="L1018" s="30">
        <v>1</v>
      </c>
      <c r="M1018" s="19" t="e">
        <f t="shared" si="332"/>
        <v>#REF!</v>
      </c>
      <c r="N1018" s="29">
        <v>7</v>
      </c>
      <c r="O1018" s="19" t="e">
        <f t="shared" si="333"/>
        <v>#REF!</v>
      </c>
      <c r="P1018" s="30">
        <v>12</v>
      </c>
      <c r="Q1018" s="19" t="str">
        <f t="shared" si="334"/>
        <v>Anas</v>
      </c>
      <c r="R1018" s="19">
        <f t="shared" si="335"/>
        <v>7</v>
      </c>
      <c r="S1018" s="30">
        <v>23</v>
      </c>
      <c r="T1018" s="19" t="str">
        <f t="shared" si="325"/>
        <v>GALLIFORMES</v>
      </c>
      <c r="U1018" s="29" t="s">
        <v>289</v>
      </c>
      <c r="V1018" s="19" t="e">
        <f t="array" aca="1" ref="V1018" ca="1">_xludf.XLOOKUP(U1018,#REF!,#REF!)</f>
        <v>#NAME?</v>
      </c>
      <c r="W1018" s="29">
        <v>588</v>
      </c>
      <c r="X1018" s="3" t="str">
        <f t="shared" si="326"/>
        <v/>
      </c>
      <c r="Y1018" s="2" t="e">
        <f t="shared" si="327"/>
        <v>#REF!</v>
      </c>
      <c r="Z1018" s="20" t="e">
        <f t="shared" si="307"/>
        <v>#REF!</v>
      </c>
      <c r="AA1018" s="2" t="e">
        <f t="shared" si="308"/>
        <v>#REF!</v>
      </c>
      <c r="AB1018" s="2">
        <f t="shared" si="314"/>
        <v>0</v>
      </c>
      <c r="AC1018" s="2" t="e">
        <f t="array" ref="AC1018">IF(K1018="3_art",IF(AB1018=_xludf.XLOOKUP(W1018,#REF!,#REF!),"",_xludf.XLOOKUP(W1018,#REF!,#REF!)),IF(K1018="2_familj",IF(AB1018=_xludf.XLOOKUP(W1018,#REF!,#REF!),"",_xludf.XLOOKUP(W1018,#REF!,#REF!)),""))</f>
        <v>#REF!</v>
      </c>
    </row>
    <row r="1019" spans="1:29" ht="13.5" customHeight="1">
      <c r="A1019" s="71"/>
      <c r="B1019" s="71"/>
      <c r="C1019" s="71"/>
      <c r="D1019" s="110"/>
      <c r="E1019" s="36" t="s">
        <v>3357</v>
      </c>
      <c r="F1019" s="36" t="s">
        <v>3358</v>
      </c>
      <c r="G1019" s="36" t="s">
        <v>3359</v>
      </c>
      <c r="H1019" s="35"/>
      <c r="K1019" s="29" t="e">
        <f t="shared" si="320"/>
        <v>#REF!</v>
      </c>
      <c r="L1019" s="30">
        <v>1</v>
      </c>
      <c r="M1019" s="19" t="e">
        <f t="shared" si="332"/>
        <v>#REF!</v>
      </c>
      <c r="N1019" s="29">
        <v>7</v>
      </c>
      <c r="O1019" s="19" t="e">
        <f t="shared" si="333"/>
        <v>#REF!</v>
      </c>
      <c r="P1019" s="30">
        <v>13</v>
      </c>
      <c r="Q1019" s="19" t="str">
        <f t="shared" si="334"/>
        <v>Anas</v>
      </c>
      <c r="R1019" s="19">
        <f t="shared" si="335"/>
        <v>7</v>
      </c>
      <c r="S1019" s="30">
        <v>23</v>
      </c>
      <c r="T1019" s="19" t="str">
        <f t="shared" si="325"/>
        <v>Odontophoridae</v>
      </c>
      <c r="U1019" s="29" t="s">
        <v>3357</v>
      </c>
      <c r="V1019" s="19" t="e">
        <f t="array" aca="1" ref="V1019" ca="1">_xludf.XLOOKUP(U1019,#REF!,#REF!)</f>
        <v>#NAME?</v>
      </c>
      <c r="W1019" s="29">
        <v>790</v>
      </c>
      <c r="X1019" s="3" t="str">
        <f t="shared" si="326"/>
        <v/>
      </c>
      <c r="Y1019" s="2" t="e">
        <f t="shared" si="327"/>
        <v>#REF!</v>
      </c>
      <c r="Z1019" s="20" t="e">
        <f t="shared" si="307"/>
        <v>#REF!</v>
      </c>
      <c r="AA1019" s="2" t="e">
        <f t="shared" si="308"/>
        <v>#REF!</v>
      </c>
      <c r="AB1019" s="20" t="str">
        <f t="shared" si="314"/>
        <v>New World Quail</v>
      </c>
      <c r="AC1019" s="2" t="e">
        <f t="array" ref="AC1019">IF(K1019="3_art",IF(AB1019=_xludf.XLOOKUP(W1019,#REF!,#REF!),"",_xludf.XLOOKUP(W1019,#REF!,#REF!)),IF(K1019="2_familj",IF(AB1019=_xludf.XLOOKUP(W1019,#REF!,#REF!),"",_xludf.XLOOKUP(W1019,#REF!,#REF!)),""))</f>
        <v>#REF!</v>
      </c>
    </row>
    <row r="1020" spans="1:29" ht="13.5" customHeight="1">
      <c r="A1020" s="74"/>
      <c r="B1020" s="157" t="s">
        <v>3320</v>
      </c>
      <c r="C1020" s="157"/>
      <c r="D1020" s="74"/>
      <c r="E1020" s="158" t="s">
        <v>3360</v>
      </c>
      <c r="F1020" s="157" t="s">
        <v>3361</v>
      </c>
      <c r="G1020" s="159" t="s">
        <v>3362</v>
      </c>
      <c r="H1020" s="160"/>
      <c r="I1020" s="1"/>
      <c r="J1020" s="2"/>
      <c r="K1020" s="29" t="e">
        <f t="shared" si="320"/>
        <v>#REF!</v>
      </c>
      <c r="L1020" s="30">
        <v>1</v>
      </c>
      <c r="M1020" s="19" t="e">
        <f t="shared" si="332"/>
        <v>#REF!</v>
      </c>
      <c r="N1020" s="29">
        <v>7</v>
      </c>
      <c r="O1020" s="19" t="e">
        <f t="shared" si="333"/>
        <v>#REF!</v>
      </c>
      <c r="P1020" s="30">
        <v>13</v>
      </c>
      <c r="Q1020" s="19" t="str">
        <f t="shared" si="334"/>
        <v>Colinus</v>
      </c>
      <c r="R1020" s="19">
        <f t="shared" si="335"/>
        <v>8</v>
      </c>
      <c r="S1020" s="30">
        <v>24</v>
      </c>
      <c r="T1020" s="19" t="str">
        <f t="shared" si="325"/>
        <v>Colinus virginianus</v>
      </c>
      <c r="U1020" s="29" t="s">
        <v>3360</v>
      </c>
      <c r="V1020" s="19" t="e">
        <f t="array" aca="1" ref="V1020" ca="1">_xludf.XLOOKUP(U1020,#REF!,#REF!)</f>
        <v>#NAME?</v>
      </c>
      <c r="W1020" s="29">
        <v>825</v>
      </c>
      <c r="X1020" s="3" t="str">
        <f t="shared" si="326"/>
        <v/>
      </c>
      <c r="Y1020" s="2" t="e">
        <f t="shared" si="327"/>
        <v>#REF!</v>
      </c>
      <c r="Z1020" s="2" t="e">
        <f t="shared" si="307"/>
        <v>#REF!</v>
      </c>
      <c r="AA1020" s="2" t="e">
        <f t="shared" si="308"/>
        <v>#REF!</v>
      </c>
      <c r="AB1020" s="2" t="str">
        <f t="shared" si="314"/>
        <v>Northern Bobwhite</v>
      </c>
      <c r="AC1020" s="2" t="e">
        <f t="array" ref="AC1020">IF(K1020="3_art",IF(AB1020=_xludf.XLOOKUP(W1020,#REF!,#REF!),"",_xludf.XLOOKUP(W1020,#REF!,#REF!)),IF(K1020="2_familj",IF(AB1020=_xludf.XLOOKUP(W1020,#REF!,#REF!),"",_xludf.XLOOKUP(W1020,#REF!,#REF!)),""))</f>
        <v>#REF!</v>
      </c>
    </row>
    <row r="1021" spans="1:29" ht="13.5" customHeight="1">
      <c r="A1021" s="71"/>
      <c r="B1021" s="71"/>
      <c r="C1021" s="71"/>
      <c r="D1021" s="110"/>
      <c r="E1021" s="36" t="s">
        <v>291</v>
      </c>
      <c r="F1021" s="36" t="s">
        <v>292</v>
      </c>
      <c r="G1021" s="36" t="s">
        <v>3363</v>
      </c>
      <c r="H1021" s="35"/>
      <c r="K1021" s="29" t="e">
        <f t="shared" si="320"/>
        <v>#REF!</v>
      </c>
      <c r="L1021" s="30">
        <v>1</v>
      </c>
      <c r="M1021" s="19" t="e">
        <f t="shared" si="332"/>
        <v>#REF!</v>
      </c>
      <c r="N1021" s="29">
        <v>7</v>
      </c>
      <c r="O1021" s="19" t="e">
        <f t="shared" si="333"/>
        <v>#REF!</v>
      </c>
      <c r="P1021" s="30">
        <v>14</v>
      </c>
      <c r="Q1021" s="19" t="str">
        <f t="shared" si="334"/>
        <v>Colinus</v>
      </c>
      <c r="R1021" s="19">
        <f t="shared" si="335"/>
        <v>8</v>
      </c>
      <c r="S1021" s="30">
        <v>24</v>
      </c>
      <c r="T1021" s="19" t="str">
        <f t="shared" si="325"/>
        <v>Phasianidae</v>
      </c>
      <c r="U1021" s="29" t="s">
        <v>291</v>
      </c>
      <c r="V1021" s="19" t="e">
        <f t="array" aca="1" ref="V1021" ca="1">_xludf.XLOOKUP(U1021,#REF!,#REF!)</f>
        <v>#NAME?</v>
      </c>
      <c r="W1021" s="29">
        <v>949</v>
      </c>
      <c r="X1021" s="3" t="str">
        <f t="shared" si="326"/>
        <v/>
      </c>
      <c r="Y1021" s="2" t="e">
        <f t="shared" si="327"/>
        <v>#REF!</v>
      </c>
      <c r="Z1021" s="20" t="e">
        <f t="shared" si="307"/>
        <v>#REF!</v>
      </c>
      <c r="AA1021" s="2" t="e">
        <f t="shared" si="308"/>
        <v>#REF!</v>
      </c>
      <c r="AB1021" s="20" t="str">
        <f t="shared" si="314"/>
        <v>Partridges, Pheasants, Grouse, and Allies</v>
      </c>
      <c r="AC1021" s="2" t="e">
        <f t="array" ref="AC1021">IF(K1021="3_art",IF(AB1021=_xludf.XLOOKUP(W1021,#REF!,#REF!),"",_xludf.XLOOKUP(W1021,#REF!,#REF!)),IF(K1021="2_familj",IF(AB1021=_xludf.XLOOKUP(W1021,#REF!,#REF!),"",_xludf.XLOOKUP(W1021,#REF!,#REF!)),""))</f>
        <v>#REF!</v>
      </c>
    </row>
    <row r="1022" spans="1:29" ht="13.5" customHeight="1">
      <c r="A1022" s="74"/>
      <c r="B1022" s="157" t="s">
        <v>3320</v>
      </c>
      <c r="C1022" s="157"/>
      <c r="D1022" s="74"/>
      <c r="E1022" s="158" t="s">
        <v>3364</v>
      </c>
      <c r="F1022" s="157" t="s">
        <v>3365</v>
      </c>
      <c r="G1022" s="159" t="s">
        <v>3366</v>
      </c>
      <c r="H1022" s="160"/>
      <c r="I1022" s="1"/>
      <c r="J1022" s="2"/>
      <c r="K1022" s="29" t="e">
        <f t="shared" si="320"/>
        <v>#REF!</v>
      </c>
      <c r="L1022" s="30">
        <v>1</v>
      </c>
      <c r="M1022" s="19" t="e">
        <f t="shared" si="332"/>
        <v>#REF!</v>
      </c>
      <c r="N1022" s="29">
        <v>7</v>
      </c>
      <c r="O1022" s="19" t="e">
        <f t="shared" si="333"/>
        <v>#REF!</v>
      </c>
      <c r="P1022" s="30">
        <v>14</v>
      </c>
      <c r="Q1022" s="19" t="str">
        <f t="shared" si="334"/>
        <v>Syrmaticus</v>
      </c>
      <c r="R1022" s="19">
        <f t="shared" si="335"/>
        <v>9</v>
      </c>
      <c r="S1022" s="30">
        <v>25</v>
      </c>
      <c r="T1022" s="19" t="str">
        <f t="shared" si="325"/>
        <v>Syrmaticus reevesii</v>
      </c>
      <c r="U1022" s="29" t="s">
        <v>3364</v>
      </c>
      <c r="V1022" s="19" t="e">
        <f t="array" aca="1" ref="V1022" ca="1">_xludf.XLOOKUP(U1022,#REF!,#REF!)</f>
        <v>#NAME?</v>
      </c>
      <c r="W1022" s="29">
        <v>1227</v>
      </c>
      <c r="X1022" s="3" t="str">
        <f t="shared" si="326"/>
        <v/>
      </c>
      <c r="Y1022" s="2" t="e">
        <f t="shared" si="327"/>
        <v>#REF!</v>
      </c>
      <c r="Z1022" s="2" t="e">
        <f t="shared" si="307"/>
        <v>#REF!</v>
      </c>
      <c r="AA1022" s="2" t="e">
        <f t="shared" si="308"/>
        <v>#REF!</v>
      </c>
      <c r="AB1022" s="2" t="str">
        <f t="shared" si="314"/>
        <v>Reeves’s Pheasant</v>
      </c>
      <c r="AC1022" s="2" t="e">
        <f t="array" ref="AC1022">IF(K1022="3_art",IF(AB1022=_xludf.XLOOKUP(W1022,#REF!,#REF!),"",_xludf.XLOOKUP(W1022,#REF!,#REF!)),IF(K1022="2_familj",IF(AB1022=_xludf.XLOOKUP(W1022,#REF!,#REF!),"",_xludf.XLOOKUP(W1022,#REF!,#REF!)),""))</f>
        <v>#REF!</v>
      </c>
    </row>
    <row r="1023" spans="1:29" ht="13.5" customHeight="1">
      <c r="A1023" s="111"/>
      <c r="B1023" s="162" t="s">
        <v>3320</v>
      </c>
      <c r="C1023" s="162"/>
      <c r="D1023" s="111"/>
      <c r="E1023" s="163" t="s">
        <v>3367</v>
      </c>
      <c r="F1023" s="162" t="s">
        <v>3368</v>
      </c>
      <c r="G1023" s="164" t="s">
        <v>3369</v>
      </c>
      <c r="H1023" s="165" t="s">
        <v>95</v>
      </c>
      <c r="I1023" s="1"/>
      <c r="J1023" s="2"/>
      <c r="K1023" s="29"/>
      <c r="L1023" s="30"/>
      <c r="M1023" s="19"/>
      <c r="N1023" s="29"/>
      <c r="O1023" s="19"/>
      <c r="P1023" s="30"/>
      <c r="Q1023" s="19"/>
      <c r="R1023" s="19"/>
      <c r="S1023" s="30"/>
      <c r="T1023" s="19"/>
      <c r="U1023" s="29"/>
      <c r="V1023" s="19"/>
      <c r="W1023" s="29"/>
      <c r="X1023" s="3"/>
      <c r="Y1023" s="2"/>
      <c r="Z1023" s="2"/>
      <c r="AA1023" s="2"/>
      <c r="AB1023" s="2"/>
      <c r="AC1023" s="2"/>
    </row>
    <row r="1024" spans="1:29" ht="13.5" customHeight="1">
      <c r="A1024" s="74"/>
      <c r="B1024" s="157" t="s">
        <v>3320</v>
      </c>
      <c r="C1024" s="157"/>
      <c r="D1024" s="74"/>
      <c r="E1024" s="158" t="s">
        <v>3370</v>
      </c>
      <c r="F1024" s="157" t="s">
        <v>3371</v>
      </c>
      <c r="G1024" s="159" t="s">
        <v>3372</v>
      </c>
      <c r="H1024" s="160"/>
      <c r="I1024" s="1"/>
      <c r="J1024" s="2"/>
      <c r="K1024" s="29" t="e">
        <f t="shared" ref="K1024:K1039" si="336">IF(#REF!="Ordning","1_ordning",IF(#REF!="Familj","2_familj",IF(LEN(E1024)-LEN(SUBSTITUTE(E1024," ",""))=1,"3_art",IF(LEN(E1024)-LEN(SUBSTITUTE(E1024," ",""))=5,"4_underart","9_CHECK ERROR"))))</f>
        <v>#REF!</v>
      </c>
      <c r="L1024" s="30">
        <v>1</v>
      </c>
      <c r="M1024" s="19" t="e">
        <f>IF(K1024="1_ordning",M1026+1,M1026)</f>
        <v>#REF!</v>
      </c>
      <c r="N1024" s="29">
        <v>7</v>
      </c>
      <c r="O1024" s="19" t="e">
        <f>IF(K1024="2_familj",O1026+1,O1026)</f>
        <v>#REF!</v>
      </c>
      <c r="P1024" s="30">
        <v>14</v>
      </c>
      <c r="Q1024" s="19" t="str">
        <f>IF(LEN(E1024)-LEN(SUBSTITUTE(E1024," ",""))=1,LEFT(E1024,FIND(" ",E1024)-1),Q1026)</f>
        <v>Coturnix</v>
      </c>
      <c r="R1024" s="19">
        <f>IF(Q1024&lt;&gt;Q1026,R1026+1,R1026)</f>
        <v>11</v>
      </c>
      <c r="S1024" s="30">
        <v>27</v>
      </c>
      <c r="T1024" s="19" t="str">
        <f t="shared" ref="T1024:T1039" si="337">IF(LEN(E1024)-LEN(SUBSTITUTE(E1024,".",""))=0,TRIM(E1024),TRIM(CONCATENATE(LEFT(TRIM(E1024),FIND(" ",TRIM(E1024))-1)," ",MID(TRIM(E1024),FIND(" ",TRIM(E1024))+4,99)," ",MID(TRIM(E1024),FIND(" ",TRIM(E1024))+4,99))))</f>
        <v>Coturnix japonica</v>
      </c>
      <c r="U1024" s="29" t="s">
        <v>3370</v>
      </c>
      <c r="V1024" s="19" t="e">
        <f t="array" aca="1" ref="V1024" ca="1">_xludf.XLOOKUP(U1024,#REF!,#REF!)</f>
        <v>#NAME?</v>
      </c>
      <c r="W1024" s="29">
        <v>1503</v>
      </c>
      <c r="X1024" s="3" t="str">
        <f>IF(W1024&gt;W1022,"","Fel i ordningen!")</f>
        <v/>
      </c>
      <c r="Y1024" s="2" t="e">
        <f t="shared" ref="Y1024:Y1039" si="338">IF(K1024="4_underart",CONCATENATE("   ",U1024),U1024)</f>
        <v>#REF!</v>
      </c>
      <c r="Z1024" s="2" t="e">
        <f t="shared" ref="Z1024:Z1039" si="339">IF(#REF!&lt;&gt;"Ordning",IF(#REF!&lt;&gt;"Familj",#REF!,""),"")</f>
        <v>#REF!</v>
      </c>
      <c r="AA1024" s="2" t="e">
        <f t="shared" ref="AA1024:AA1039" si="340">IF(#REF!="Ordning",#REF!,IF(#REF!="Familj",#REF!,""))</f>
        <v>#REF!</v>
      </c>
      <c r="AB1024" s="2" t="str">
        <f t="shared" ref="AB1024:AB1068" si="341">IF(LEFT(G1024,7)="Ordning",PROPER(MID(G1024,9,999)),IF(LEFT(G1024,6)="Familj",PROPER(MID(G1024,8,999)),G1024))</f>
        <v>Japanese Quail</v>
      </c>
      <c r="AC1024" s="2" t="e">
        <f t="array" ref="AC1024">IF(K1024="3_art",IF(AB1024=_xludf.XLOOKUP(W1024,#REF!,#REF!),"",_xludf.XLOOKUP(W1024,#REF!,#REF!)),IF(K1024="2_familj",IF(AB1024=_xludf.XLOOKUP(W1024,#REF!,#REF!),"",_xludf.XLOOKUP(W1024,#REF!,#REF!)),""))</f>
        <v>#REF!</v>
      </c>
    </row>
    <row r="1025" spans="1:29" ht="13.5" customHeight="1">
      <c r="A1025" s="74"/>
      <c r="B1025" s="157" t="s">
        <v>3320</v>
      </c>
      <c r="C1025" s="157"/>
      <c r="D1025" s="74"/>
      <c r="E1025" s="158" t="s">
        <v>3373</v>
      </c>
      <c r="F1025" s="157" t="s">
        <v>3374</v>
      </c>
      <c r="G1025" s="159" t="s">
        <v>3375</v>
      </c>
      <c r="H1025" s="160"/>
      <c r="I1025" s="1"/>
      <c r="J1025" s="2"/>
      <c r="K1025" s="29" t="e">
        <f t="shared" si="336"/>
        <v>#REF!</v>
      </c>
      <c r="L1025" s="30">
        <v>1</v>
      </c>
      <c r="M1025" s="19" t="e">
        <f>IF(K1025="1_ordning",M1022+1,M1022)</f>
        <v>#REF!</v>
      </c>
      <c r="N1025" s="29">
        <v>7</v>
      </c>
      <c r="O1025" s="19" t="e">
        <f>IF(K1025="2_familj",O1022+1,O1022)</f>
        <v>#REF!</v>
      </c>
      <c r="P1025" s="30">
        <v>14</v>
      </c>
      <c r="Q1025" s="19" t="str">
        <f>IF(LEN(E1025)-LEN(SUBSTITUTE(E1025," ",""))=1,LEFT(E1025,FIND(" ",E1025)-1),Q1022)</f>
        <v>Alectoris</v>
      </c>
      <c r="R1025" s="19">
        <f>IF(Q1025&lt;&gt;Q1022,R1022+1,R1022)</f>
        <v>10</v>
      </c>
      <c r="S1025" s="30">
        <v>26</v>
      </c>
      <c r="T1025" s="19" t="str">
        <f t="shared" si="337"/>
        <v>Alectoris rufa</v>
      </c>
      <c r="U1025" s="29" t="s">
        <v>3373</v>
      </c>
      <c r="V1025" s="19" t="e">
        <f t="array" aca="1" ref="V1025" ca="1">_xludf.XLOOKUP(U1025,#REF!,#REF!)</f>
        <v>#NAME?</v>
      </c>
      <c r="W1025" s="29">
        <v>1524</v>
      </c>
      <c r="X1025" s="3" t="str">
        <f t="shared" ref="X1025:X1039" si="342">IF(W1025&gt;W1024,"","Fel i ordningen!")</f>
        <v/>
      </c>
      <c r="Y1025" s="2" t="e">
        <f t="shared" si="338"/>
        <v>#REF!</v>
      </c>
      <c r="Z1025" s="2" t="e">
        <f t="shared" si="339"/>
        <v>#REF!</v>
      </c>
      <c r="AA1025" s="2" t="e">
        <f t="shared" si="340"/>
        <v>#REF!</v>
      </c>
      <c r="AB1025" s="2" t="str">
        <f t="shared" si="341"/>
        <v>Red-legged Partridge</v>
      </c>
      <c r="AC1025" s="2" t="e">
        <f t="array" ref="AC1025">IF(K1025="3_art",IF(AB1025=_xludf.XLOOKUP(W1025,#REF!,#REF!),"",_xludf.XLOOKUP(W1025,#REF!,#REF!)),IF(K1025="2_familj",IF(AB1025=_xludf.XLOOKUP(W1025,#REF!,#REF!),"",_xludf.XLOOKUP(W1025,#REF!,#REF!)),""))</f>
        <v>#REF!</v>
      </c>
    </row>
    <row r="1026" spans="1:29" ht="13.5" customHeight="1">
      <c r="A1026" s="74"/>
      <c r="B1026" s="157" t="s">
        <v>3320</v>
      </c>
      <c r="C1026" s="157"/>
      <c r="D1026" s="74"/>
      <c r="E1026" s="158" t="s">
        <v>3376</v>
      </c>
      <c r="F1026" s="157" t="s">
        <v>3377</v>
      </c>
      <c r="G1026" s="159" t="s">
        <v>3378</v>
      </c>
      <c r="H1026" s="160"/>
      <c r="I1026" s="1"/>
      <c r="J1026" s="2"/>
      <c r="K1026" s="29" t="e">
        <f t="shared" si="336"/>
        <v>#REF!</v>
      </c>
      <c r="L1026" s="30">
        <v>1</v>
      </c>
      <c r="M1026" s="19" t="e">
        <f>IF(K1026="1_ordning",M1025+1,M1025)</f>
        <v>#REF!</v>
      </c>
      <c r="N1026" s="29">
        <v>7</v>
      </c>
      <c r="O1026" s="19" t="e">
        <f>IF(K1026="2_familj",O1025+1,O1025)</f>
        <v>#REF!</v>
      </c>
      <c r="P1026" s="30">
        <v>14</v>
      </c>
      <c r="Q1026" s="19" t="str">
        <f>IF(LEN(E1026)-LEN(SUBSTITUTE(E1026," ",""))=1,LEFT(E1026,FIND(" ",E1026)-1),Q1025)</f>
        <v>Alectoris</v>
      </c>
      <c r="R1026" s="19">
        <f>IF(Q1026&lt;&gt;Q1025,R1025+1,R1025)</f>
        <v>10</v>
      </c>
      <c r="S1026" s="30">
        <v>26</v>
      </c>
      <c r="T1026" s="19" t="str">
        <f t="shared" si="337"/>
        <v>Alectoris chukar</v>
      </c>
      <c r="U1026" s="29" t="s">
        <v>3376</v>
      </c>
      <c r="V1026" s="19" t="e">
        <f t="array" aca="1" ref="V1026" ca="1">_xludf.XLOOKUP(U1026,#REF!,#REF!)</f>
        <v>#NAME?</v>
      </c>
      <c r="W1026" s="29">
        <v>1528</v>
      </c>
      <c r="X1026" s="3" t="str">
        <f t="shared" si="342"/>
        <v/>
      </c>
      <c r="Y1026" s="2" t="e">
        <f t="shared" si="338"/>
        <v>#REF!</v>
      </c>
      <c r="Z1026" s="2" t="e">
        <f t="shared" si="339"/>
        <v>#REF!</v>
      </c>
      <c r="AA1026" s="2" t="e">
        <f t="shared" si="340"/>
        <v>#REF!</v>
      </c>
      <c r="AB1026" s="2" t="str">
        <f t="shared" si="341"/>
        <v>Chukar Partridge</v>
      </c>
      <c r="AC1026" s="2" t="e">
        <f t="array" ref="AC1026">IF(K1026="3_art",IF(AB1026=_xludf.XLOOKUP(W1026,#REF!,#REF!),"",_xludf.XLOOKUP(W1026,#REF!,#REF!)),IF(K1026="2_familj",IF(AB1026=_xludf.XLOOKUP(W1026,#REF!,#REF!),"",_xludf.XLOOKUP(W1026,#REF!,#REF!)),""))</f>
        <v>#REF!</v>
      </c>
    </row>
    <row r="1027" spans="1:29" ht="21" customHeight="1">
      <c r="A1027" s="22"/>
      <c r="B1027" s="22"/>
      <c r="C1027" s="23"/>
      <c r="D1027" s="156"/>
      <c r="E1027" s="26" t="s">
        <v>3268</v>
      </c>
      <c r="F1027" s="26" t="s">
        <v>3269</v>
      </c>
      <c r="G1027" s="27"/>
      <c r="H1027" s="27"/>
      <c r="I1027" s="28"/>
      <c r="J1027" s="28"/>
      <c r="K1027" s="29" t="e">
        <f t="shared" si="336"/>
        <v>#REF!</v>
      </c>
      <c r="L1027" s="30">
        <v>1</v>
      </c>
      <c r="M1027" s="19" t="e">
        <f>IF(K1027="1_ordning",M1024+1,M1024)</f>
        <v>#REF!</v>
      </c>
      <c r="N1027" s="29">
        <v>8</v>
      </c>
      <c r="O1027" s="19" t="e">
        <f>IF(K1027="2_familj",O1024+1,O1024)</f>
        <v>#REF!</v>
      </c>
      <c r="P1027" s="30">
        <v>14</v>
      </c>
      <c r="Q1027" s="19" t="str">
        <f>IF(LEN(E1027)-LEN(SUBSTITUTE(E1027," ",""))=1,LEFT(E1027,FIND(" ",E1027)-1),Q1024)</f>
        <v>Coturnix</v>
      </c>
      <c r="R1027" s="19">
        <f>IF(Q1027&lt;&gt;Q1024,R1024+1,R1024)</f>
        <v>11</v>
      </c>
      <c r="S1027" s="30">
        <v>27</v>
      </c>
      <c r="T1027" s="19" t="str">
        <f t="shared" si="337"/>
        <v>PHOENICOPTERIFORMES</v>
      </c>
      <c r="U1027" s="29" t="s">
        <v>3268</v>
      </c>
      <c r="V1027" s="19" t="e">
        <f t="array" aca="1" ref="V1027" ca="1">_xludf.XLOOKUP(U1027,#REF!,#REF!)</f>
        <v>#NAME?</v>
      </c>
      <c r="W1027" s="29">
        <v>1613</v>
      </c>
      <c r="X1027" s="3" t="str">
        <f t="shared" si="342"/>
        <v/>
      </c>
      <c r="Y1027" s="2" t="e">
        <f t="shared" si="338"/>
        <v>#REF!</v>
      </c>
      <c r="Z1027" s="20" t="e">
        <f t="shared" si="339"/>
        <v>#REF!</v>
      </c>
      <c r="AA1027" s="2" t="e">
        <f t="shared" si="340"/>
        <v>#REF!</v>
      </c>
      <c r="AB1027" s="2">
        <f t="shared" si="341"/>
        <v>0</v>
      </c>
      <c r="AC1027" s="2" t="e">
        <f t="array" ref="AC1027">IF(K1027="3_art",IF(AB1027=_xludf.XLOOKUP(W1027,#REF!,#REF!),"",_xludf.XLOOKUP(W1027,#REF!,#REF!)),IF(K1027="2_familj",IF(AB1027=_xludf.XLOOKUP(W1027,#REF!,#REF!),"",_xludf.XLOOKUP(W1027,#REF!,#REF!)),""))</f>
        <v>#REF!</v>
      </c>
    </row>
    <row r="1028" spans="1:29" ht="13.5" customHeight="1">
      <c r="A1028" s="71"/>
      <c r="B1028" s="71"/>
      <c r="C1028" s="71"/>
      <c r="D1028" s="110"/>
      <c r="E1028" s="36" t="s">
        <v>3270</v>
      </c>
      <c r="F1028" s="36" t="s">
        <v>3271</v>
      </c>
      <c r="G1028" s="35" t="s">
        <v>3272</v>
      </c>
      <c r="H1028" s="35"/>
      <c r="K1028" s="29" t="e">
        <f t="shared" si="336"/>
        <v>#REF!</v>
      </c>
      <c r="L1028" s="30">
        <v>1</v>
      </c>
      <c r="M1028" s="19" t="e">
        <f>IF(K1028="1_ordning",M1027+1,M1027)</f>
        <v>#REF!</v>
      </c>
      <c r="N1028" s="29">
        <v>8</v>
      </c>
      <c r="O1028" s="19" t="e">
        <f>IF(K1028="2_familj",O1027+1,O1027)</f>
        <v>#REF!</v>
      </c>
      <c r="P1028" s="30">
        <v>15</v>
      </c>
      <c r="Q1028" s="19" t="str">
        <f>IF(LEN(E1028)-LEN(SUBSTITUTE(E1028," ",""))=1,LEFT(E1028,FIND(" ",E1028)-1),Q1027)</f>
        <v>Coturnix</v>
      </c>
      <c r="R1028" s="19">
        <f>IF(Q1028&lt;&gt;Q1027,R1027+1,R1027)</f>
        <v>11</v>
      </c>
      <c r="S1028" s="30">
        <v>27</v>
      </c>
      <c r="T1028" s="19" t="str">
        <f t="shared" si="337"/>
        <v>Phoenicopteridae</v>
      </c>
      <c r="U1028" s="29" t="s">
        <v>3270</v>
      </c>
      <c r="V1028" s="19" t="e">
        <f t="array" aca="1" ref="V1028" ca="1">_xludf.XLOOKUP(U1028,#REF!,#REF!)</f>
        <v>#NAME?</v>
      </c>
      <c r="W1028" s="29">
        <v>1614</v>
      </c>
      <c r="X1028" s="3" t="str">
        <f t="shared" si="342"/>
        <v/>
      </c>
      <c r="Y1028" s="2" t="e">
        <f t="shared" si="338"/>
        <v>#REF!</v>
      </c>
      <c r="Z1028" s="20" t="e">
        <f t="shared" si="339"/>
        <v>#REF!</v>
      </c>
      <c r="AA1028" s="2" t="e">
        <f t="shared" si="340"/>
        <v>#REF!</v>
      </c>
      <c r="AB1028" s="2" t="str">
        <f t="shared" si="341"/>
        <v>Flamingos</v>
      </c>
      <c r="AC1028" s="2" t="e">
        <f t="array" ref="AC1028">IF(K1028="3_art",IF(AB1028=_xludf.XLOOKUP(W1028,#REF!,#REF!),"",_xludf.XLOOKUP(W1028,#REF!,#REF!)),IF(K1028="2_familj",IF(AB1028=_xludf.XLOOKUP(W1028,#REF!,#REF!),"",_xludf.XLOOKUP(W1028,#REF!,#REF!)),""))</f>
        <v>#REF!</v>
      </c>
    </row>
    <row r="1029" spans="1:29" ht="13.5" customHeight="1">
      <c r="A1029" s="74"/>
      <c r="B1029" s="157" t="s">
        <v>3320</v>
      </c>
      <c r="C1029" s="157"/>
      <c r="D1029" s="74"/>
      <c r="E1029" s="158" t="s">
        <v>3379</v>
      </c>
      <c r="F1029" s="157" t="s">
        <v>3380</v>
      </c>
      <c r="G1029" s="159" t="s">
        <v>3381</v>
      </c>
      <c r="H1029" s="160"/>
      <c r="I1029" s="1"/>
      <c r="J1029" s="2"/>
      <c r="K1029" s="29" t="e">
        <f t="shared" si="336"/>
        <v>#REF!</v>
      </c>
      <c r="L1029" s="30">
        <v>1</v>
      </c>
      <c r="M1029" s="19" t="e">
        <f>IF(K1029="1_ordning",M1031+1,M1031)</f>
        <v>#REF!</v>
      </c>
      <c r="N1029" s="29">
        <v>8</v>
      </c>
      <c r="O1029" s="19" t="e">
        <f>IF(K1029="2_familj",O1031+1,O1031)</f>
        <v>#REF!</v>
      </c>
      <c r="P1029" s="30">
        <v>15</v>
      </c>
      <c r="Q1029" s="19" t="str">
        <f>IF(LEN(E1029)-LEN(SUBSTITUTE(E1029," ",""))=1,LEFT(E1029,FIND(" ",E1029)-1),Q1031)</f>
        <v>Phoeniconaias</v>
      </c>
      <c r="R1029" s="19">
        <f>IF(Q1029&lt;&gt;Q1031,R1031+1,R1031)</f>
        <v>13</v>
      </c>
      <c r="S1029" s="30">
        <v>29</v>
      </c>
      <c r="T1029" s="19" t="str">
        <f t="shared" si="337"/>
        <v>Phoeniconaias minor</v>
      </c>
      <c r="U1029" s="29" t="s">
        <v>3379</v>
      </c>
      <c r="V1029" s="19" t="e">
        <f t="array" aca="1" ref="V1029" ca="1">_xludf.XLOOKUP(U1029,#REF!,#REF!)</f>
        <v>#NAME?</v>
      </c>
      <c r="W1029" s="29">
        <v>1616</v>
      </c>
      <c r="X1029" s="3" t="str">
        <f t="shared" si="342"/>
        <v/>
      </c>
      <c r="Y1029" s="2" t="e">
        <f t="shared" si="338"/>
        <v>#REF!</v>
      </c>
      <c r="Z1029" s="2" t="e">
        <f t="shared" si="339"/>
        <v>#REF!</v>
      </c>
      <c r="AA1029" s="2" t="e">
        <f t="shared" si="340"/>
        <v>#REF!</v>
      </c>
      <c r="AB1029" s="2" t="str">
        <f t="shared" si="341"/>
        <v>Lesser Flamingo</v>
      </c>
      <c r="AC1029" s="2" t="e">
        <f t="array" ref="AC1029">IF(K1029="3_art",IF(AB1029=_xludf.XLOOKUP(W1029,#REF!,#REF!),"",_xludf.XLOOKUP(W1029,#REF!,#REF!)),IF(K1029="2_familj",IF(AB1029=_xludf.XLOOKUP(W1029,#REF!,#REF!),"",_xludf.XLOOKUP(W1029,#REF!,#REF!)),""))</f>
        <v>#REF!</v>
      </c>
    </row>
    <row r="1030" spans="1:29" ht="13.5" customHeight="1">
      <c r="A1030" s="74"/>
      <c r="B1030" s="157" t="s">
        <v>3320</v>
      </c>
      <c r="C1030" s="157"/>
      <c r="D1030" s="74"/>
      <c r="E1030" s="158" t="s">
        <v>3382</v>
      </c>
      <c r="F1030" s="157" t="s">
        <v>3383</v>
      </c>
      <c r="G1030" s="159" t="s">
        <v>3384</v>
      </c>
      <c r="H1030" s="160"/>
      <c r="I1030" s="1"/>
      <c r="J1030" s="2"/>
      <c r="K1030" s="29" t="e">
        <f t="shared" si="336"/>
        <v>#REF!</v>
      </c>
      <c r="L1030" s="30">
        <v>1</v>
      </c>
      <c r="M1030" s="19" t="e">
        <f>IF(K1030="1_ordning",M1028+1,M1028)</f>
        <v>#REF!</v>
      </c>
      <c r="N1030" s="29">
        <v>8</v>
      </c>
      <c r="O1030" s="19" t="e">
        <f>IF(K1030="2_familj",O1028+1,O1028)</f>
        <v>#REF!</v>
      </c>
      <c r="P1030" s="30">
        <v>15</v>
      </c>
      <c r="Q1030" s="19" t="str">
        <f>IF(LEN(E1030)-LEN(SUBSTITUTE(E1030," ",""))=1,LEFT(E1030,FIND(" ",E1030)-1),Q1028)</f>
        <v>Phoenicopterus</v>
      </c>
      <c r="R1030" s="19">
        <f>IF(Q1030&lt;&gt;Q1028,R1028+1,R1028)</f>
        <v>12</v>
      </c>
      <c r="S1030" s="30">
        <v>28</v>
      </c>
      <c r="T1030" s="19" t="str">
        <f t="shared" si="337"/>
        <v>Phoenicopterus chilensis</v>
      </c>
      <c r="U1030" s="29" t="s">
        <v>3382</v>
      </c>
      <c r="V1030" s="19" t="e">
        <f t="array" aca="1" ref="V1030" ca="1">_xludf.XLOOKUP(U1030,#REF!,#REF!)</f>
        <v>#NAME?</v>
      </c>
      <c r="W1030" s="29">
        <v>1621</v>
      </c>
      <c r="X1030" s="3" t="str">
        <f t="shared" si="342"/>
        <v/>
      </c>
      <c r="Y1030" s="2" t="e">
        <f t="shared" si="338"/>
        <v>#REF!</v>
      </c>
      <c r="Z1030" s="2" t="e">
        <f t="shared" si="339"/>
        <v>#REF!</v>
      </c>
      <c r="AA1030" s="2" t="e">
        <f t="shared" si="340"/>
        <v>#REF!</v>
      </c>
      <c r="AB1030" s="2" t="str">
        <f t="shared" si="341"/>
        <v>Chilean Flamingo</v>
      </c>
      <c r="AC1030" s="2" t="e">
        <f t="array" ref="AC1030">IF(K1030="3_art",IF(AB1030=_xludf.XLOOKUP(W1030,#REF!,#REF!),"",_xludf.XLOOKUP(W1030,#REF!,#REF!)),IF(K1030="2_familj",IF(AB1030=_xludf.XLOOKUP(W1030,#REF!,#REF!),"",_xludf.XLOOKUP(W1030,#REF!,#REF!)),""))</f>
        <v>#REF!</v>
      </c>
    </row>
    <row r="1031" spans="1:29" ht="13.5" customHeight="1">
      <c r="A1031" s="74"/>
      <c r="B1031" s="157" t="s">
        <v>3320</v>
      </c>
      <c r="C1031" s="157"/>
      <c r="D1031" s="74"/>
      <c r="E1031" s="158" t="s">
        <v>3385</v>
      </c>
      <c r="F1031" s="157" t="s">
        <v>3386</v>
      </c>
      <c r="G1031" s="159" t="s">
        <v>3387</v>
      </c>
      <c r="H1031" s="160"/>
      <c r="I1031" s="1"/>
      <c r="J1031" s="2"/>
      <c r="K1031" s="29" t="e">
        <f t="shared" si="336"/>
        <v>#REF!</v>
      </c>
      <c r="L1031" s="30">
        <v>1</v>
      </c>
      <c r="M1031" s="19" t="e">
        <f>IF(K1031="1_ordning",M1030+1,M1030)</f>
        <v>#REF!</v>
      </c>
      <c r="N1031" s="29">
        <v>8</v>
      </c>
      <c r="O1031" s="19" t="e">
        <f>IF(K1031="2_familj",O1030+1,O1030)</f>
        <v>#REF!</v>
      </c>
      <c r="P1031" s="30">
        <v>15</v>
      </c>
      <c r="Q1031" s="19" t="str">
        <f>IF(LEN(E1031)-LEN(SUBSTITUTE(E1031," ",""))=1,LEFT(E1031,FIND(" ",E1031)-1),Q1030)</f>
        <v>Phoenicopterus</v>
      </c>
      <c r="R1031" s="19">
        <f>IF(Q1031&lt;&gt;Q1030,R1030+1,R1030)</f>
        <v>12</v>
      </c>
      <c r="S1031" s="30">
        <v>28</v>
      </c>
      <c r="T1031" s="19" t="str">
        <f t="shared" si="337"/>
        <v>Phoenicopterus ruber</v>
      </c>
      <c r="U1031" s="29" t="s">
        <v>3385</v>
      </c>
      <c r="V1031" s="19" t="e">
        <f t="array" aca="1" ref="V1031" ca="1">_xludf.XLOOKUP(U1031,#REF!,#REF!)</f>
        <v>#NAME?</v>
      </c>
      <c r="W1031" s="29">
        <v>1623</v>
      </c>
      <c r="X1031" s="3" t="str">
        <f t="shared" si="342"/>
        <v/>
      </c>
      <c r="Y1031" s="2" t="e">
        <f t="shared" si="338"/>
        <v>#REF!</v>
      </c>
      <c r="Z1031" s="2" t="e">
        <f t="shared" si="339"/>
        <v>#REF!</v>
      </c>
      <c r="AA1031" s="2" t="e">
        <f t="shared" si="340"/>
        <v>#REF!</v>
      </c>
      <c r="AB1031" s="2" t="str">
        <f t="shared" si="341"/>
        <v>American Flamingo</v>
      </c>
      <c r="AC1031" s="2" t="e">
        <f t="array" ref="AC1031">IF(K1031="3_art",IF(AB1031=_xludf.XLOOKUP(W1031,#REF!,#REF!),"",_xludf.XLOOKUP(W1031,#REF!,#REF!)),IF(K1031="2_familj",IF(AB1031=_xludf.XLOOKUP(W1031,#REF!,#REF!),"",_xludf.XLOOKUP(W1031,#REF!,#REF!)),""))</f>
        <v>#REF!</v>
      </c>
    </row>
    <row r="1032" spans="1:29" ht="21" customHeight="1">
      <c r="A1032" s="22"/>
      <c r="B1032" s="22"/>
      <c r="C1032" s="23"/>
      <c r="D1032" s="156"/>
      <c r="E1032" s="26" t="s">
        <v>441</v>
      </c>
      <c r="F1032" s="26" t="s">
        <v>442</v>
      </c>
      <c r="G1032" s="27"/>
      <c r="H1032" s="27"/>
      <c r="I1032" s="28"/>
      <c r="J1032" s="28"/>
      <c r="K1032" s="29" t="e">
        <f t="shared" si="336"/>
        <v>#REF!</v>
      </c>
      <c r="L1032" s="30">
        <v>1</v>
      </c>
      <c r="M1032" s="19" t="e">
        <f>IF(K1032="1_ordning",M1029+1,M1029)</f>
        <v>#REF!</v>
      </c>
      <c r="N1032" s="29">
        <v>9</v>
      </c>
      <c r="O1032" s="19" t="e">
        <f>IF(K1032="2_familj",O1029+1,O1029)</f>
        <v>#REF!</v>
      </c>
      <c r="P1032" s="30">
        <v>15</v>
      </c>
      <c r="Q1032" s="19" t="str">
        <f>IF(LEN(E1032)-LEN(SUBSTITUTE(E1032," ",""))=1,LEFT(E1032,FIND(" ",E1032)-1),Q1029)</f>
        <v>Phoeniconaias</v>
      </c>
      <c r="R1032" s="19">
        <f>IF(Q1032&lt;&gt;Q1029,R1029+1,R1029)</f>
        <v>13</v>
      </c>
      <c r="S1032" s="30">
        <v>29</v>
      </c>
      <c r="T1032" s="19" t="str">
        <f t="shared" si="337"/>
        <v>COLUMBIFORMES</v>
      </c>
      <c r="U1032" s="29" t="s">
        <v>441</v>
      </c>
      <c r="V1032" s="19" t="e">
        <f t="array" aca="1" ref="V1032" ca="1">_xludf.XLOOKUP(U1032,#REF!,#REF!)</f>
        <v>#NAME?</v>
      </c>
      <c r="W1032" s="29">
        <v>2274</v>
      </c>
      <c r="X1032" s="3" t="str">
        <f t="shared" si="342"/>
        <v/>
      </c>
      <c r="Y1032" s="2" t="e">
        <f t="shared" si="338"/>
        <v>#REF!</v>
      </c>
      <c r="Z1032" s="20" t="e">
        <f t="shared" si="339"/>
        <v>#REF!</v>
      </c>
      <c r="AA1032" s="2" t="e">
        <f t="shared" si="340"/>
        <v>#REF!</v>
      </c>
      <c r="AB1032" s="2">
        <f t="shared" si="341"/>
        <v>0</v>
      </c>
      <c r="AC1032" s="2" t="e">
        <f t="array" ref="AC1032">IF(K1032="3_art",IF(AB1032=_xludf.XLOOKUP(W1032,#REF!,#REF!),"",_xludf.XLOOKUP(W1032,#REF!,#REF!)),IF(K1032="2_familj",IF(AB1032=_xludf.XLOOKUP(W1032,#REF!,#REF!),"",_xludf.XLOOKUP(W1032,#REF!,#REF!)),""))</f>
        <v>#REF!</v>
      </c>
    </row>
    <row r="1033" spans="1:29" ht="13.5" customHeight="1">
      <c r="A1033" s="71"/>
      <c r="B1033" s="71"/>
      <c r="C1033" s="71"/>
      <c r="D1033" s="110"/>
      <c r="E1033" s="36" t="s">
        <v>443</v>
      </c>
      <c r="F1033" s="36" t="s">
        <v>444</v>
      </c>
      <c r="G1033" s="36" t="s">
        <v>445</v>
      </c>
      <c r="H1033" s="35"/>
      <c r="K1033" s="29" t="e">
        <f t="shared" si="336"/>
        <v>#REF!</v>
      </c>
      <c r="L1033" s="30">
        <v>1</v>
      </c>
      <c r="M1033" s="19" t="e">
        <f t="shared" ref="M1033:M1039" si="343">IF(K1033="1_ordning",M1032+1,M1032)</f>
        <v>#REF!</v>
      </c>
      <c r="N1033" s="29">
        <v>9</v>
      </c>
      <c r="O1033" s="19" t="e">
        <f t="shared" ref="O1033:O1039" si="344">IF(K1033="2_familj",O1032+1,O1032)</f>
        <v>#REF!</v>
      </c>
      <c r="P1033" s="30">
        <v>16</v>
      </c>
      <c r="Q1033" s="19" t="str">
        <f t="shared" ref="Q1033:Q1039" si="345">IF(LEN(E1033)-LEN(SUBSTITUTE(E1033," ",""))=1,LEFT(E1033,FIND(" ",E1033)-1),Q1032)</f>
        <v>Phoeniconaias</v>
      </c>
      <c r="R1033" s="19">
        <f t="shared" ref="R1033:R1039" si="346">IF(Q1033&lt;&gt;Q1032,R1032+1,R1032)</f>
        <v>13</v>
      </c>
      <c r="S1033" s="30">
        <v>29</v>
      </c>
      <c r="T1033" s="19" t="str">
        <f t="shared" si="337"/>
        <v>Columbidae</v>
      </c>
      <c r="U1033" s="29" t="s">
        <v>443</v>
      </c>
      <c r="V1033" s="19" t="e">
        <f t="array" aca="1" ref="V1033" ca="1">_xludf.XLOOKUP(U1033,#REF!,#REF!)</f>
        <v>#NAME?</v>
      </c>
      <c r="W1033" s="29">
        <v>2275</v>
      </c>
      <c r="X1033" s="3" t="str">
        <f t="shared" si="342"/>
        <v/>
      </c>
      <c r="Y1033" s="2" t="e">
        <f t="shared" si="338"/>
        <v>#REF!</v>
      </c>
      <c r="Z1033" s="20" t="e">
        <f t="shared" si="339"/>
        <v>#REF!</v>
      </c>
      <c r="AA1033" s="2" t="e">
        <f t="shared" si="340"/>
        <v>#REF!</v>
      </c>
      <c r="AB1033" s="20" t="str">
        <f t="shared" si="341"/>
        <v>Doves and Pigeons</v>
      </c>
      <c r="AC1033" s="2" t="e">
        <f t="array" ref="AC1033">IF(K1033="3_art",IF(AB1033=_xludf.XLOOKUP(W1033,#REF!,#REF!),"",_xludf.XLOOKUP(W1033,#REF!,#REF!)),IF(K1033="2_familj",IF(AB1033=_xludf.XLOOKUP(W1033,#REF!,#REF!),"",_xludf.XLOOKUP(W1033,#REF!,#REF!)),""))</f>
        <v>#REF!</v>
      </c>
    </row>
    <row r="1034" spans="1:29" ht="13.5" customHeight="1">
      <c r="A1034" s="96" t="s">
        <v>84</v>
      </c>
      <c r="B1034" s="157" t="s">
        <v>3320</v>
      </c>
      <c r="C1034" s="157"/>
      <c r="D1034" s="74"/>
      <c r="E1034" s="158" t="s">
        <v>3388</v>
      </c>
      <c r="F1034" s="157" t="s">
        <v>3389</v>
      </c>
      <c r="G1034" s="159" t="s">
        <v>3390</v>
      </c>
      <c r="H1034" s="160"/>
      <c r="I1034" s="1"/>
      <c r="J1034" s="2"/>
      <c r="K1034" s="29" t="e">
        <f t="shared" si="336"/>
        <v>#REF!</v>
      </c>
      <c r="L1034" s="30">
        <v>1</v>
      </c>
      <c r="M1034" s="19" t="e">
        <f t="shared" si="343"/>
        <v>#REF!</v>
      </c>
      <c r="N1034" s="29">
        <v>9</v>
      </c>
      <c r="O1034" s="19" t="e">
        <f t="shared" si="344"/>
        <v>#REF!</v>
      </c>
      <c r="P1034" s="30">
        <v>16</v>
      </c>
      <c r="Q1034" s="19" t="str">
        <f t="shared" si="345"/>
        <v>Spilopelia</v>
      </c>
      <c r="R1034" s="19">
        <f t="shared" si="346"/>
        <v>14</v>
      </c>
      <c r="S1034" s="30">
        <v>30</v>
      </c>
      <c r="T1034" s="19" t="str">
        <f t="shared" si="337"/>
        <v>Spilopelia senegalensis</v>
      </c>
      <c r="U1034" s="29" t="s">
        <v>3388</v>
      </c>
      <c r="V1034" s="19" t="e">
        <f t="array" aca="1" ref="V1034" ca="1">_xludf.XLOOKUP(U1034,#REF!,#REF!)</f>
        <v>#NAME?</v>
      </c>
      <c r="W1034" s="29">
        <v>2580</v>
      </c>
      <c r="X1034" s="3" t="str">
        <f t="shared" si="342"/>
        <v/>
      </c>
      <c r="Y1034" s="2" t="e">
        <f t="shared" si="338"/>
        <v>#REF!</v>
      </c>
      <c r="Z1034" s="2" t="e">
        <f t="shared" si="339"/>
        <v>#REF!</v>
      </c>
      <c r="AA1034" s="2" t="e">
        <f t="shared" si="340"/>
        <v>#REF!</v>
      </c>
      <c r="AB1034" s="2" t="str">
        <f t="shared" si="341"/>
        <v>Laughing Dove</v>
      </c>
      <c r="AC1034" s="2" t="e">
        <f t="array" ref="AC1034">IF(K1034="3_art",IF(AB1034=_xludf.XLOOKUP(W1034,#REF!,#REF!),"",_xludf.XLOOKUP(W1034,#REF!,#REF!)),IF(K1034="2_familj",IF(AB1034=_xludf.XLOOKUP(W1034,#REF!,#REF!),"",_xludf.XLOOKUP(W1034,#REF!,#REF!)),""))</f>
        <v>#REF!</v>
      </c>
    </row>
    <row r="1035" spans="1:29" ht="21" customHeight="1">
      <c r="A1035" s="22"/>
      <c r="B1035" s="22"/>
      <c r="C1035" s="23"/>
      <c r="D1035" s="156"/>
      <c r="E1035" s="26" t="s">
        <v>493</v>
      </c>
      <c r="F1035" s="26" t="s">
        <v>494</v>
      </c>
      <c r="G1035" s="27"/>
      <c r="H1035" s="27"/>
      <c r="I1035" s="28"/>
      <c r="J1035" s="28"/>
      <c r="K1035" s="29" t="e">
        <f t="shared" si="336"/>
        <v>#REF!</v>
      </c>
      <c r="L1035" s="30">
        <v>1</v>
      </c>
      <c r="M1035" s="19" t="e">
        <f t="shared" si="343"/>
        <v>#REF!</v>
      </c>
      <c r="N1035" s="29">
        <v>10</v>
      </c>
      <c r="O1035" s="19" t="e">
        <f t="shared" si="344"/>
        <v>#REF!</v>
      </c>
      <c r="P1035" s="30">
        <v>16</v>
      </c>
      <c r="Q1035" s="19" t="str">
        <f t="shared" si="345"/>
        <v>Spilopelia</v>
      </c>
      <c r="R1035" s="19">
        <f t="shared" si="346"/>
        <v>14</v>
      </c>
      <c r="S1035" s="30">
        <v>30</v>
      </c>
      <c r="T1035" s="19" t="str">
        <f t="shared" si="337"/>
        <v>GRUIFORMES</v>
      </c>
      <c r="U1035" s="29" t="s">
        <v>493</v>
      </c>
      <c r="V1035" s="19" t="e">
        <f t="array" aca="1" ref="V1035" ca="1">_xludf.XLOOKUP(U1035,#REF!,#REF!)</f>
        <v>#NAME?</v>
      </c>
      <c r="W1035" s="29">
        <v>3237</v>
      </c>
      <c r="X1035" s="3" t="str">
        <f t="shared" si="342"/>
        <v/>
      </c>
      <c r="Y1035" s="2" t="e">
        <f t="shared" si="338"/>
        <v>#REF!</v>
      </c>
      <c r="Z1035" s="20" t="e">
        <f t="shared" si="339"/>
        <v>#REF!</v>
      </c>
      <c r="AA1035" s="2" t="e">
        <f t="shared" si="340"/>
        <v>#REF!</v>
      </c>
      <c r="AB1035" s="2">
        <f t="shared" si="341"/>
        <v>0</v>
      </c>
      <c r="AC1035" s="2" t="e">
        <f t="array" ref="AC1035">IF(K1035="3_art",IF(AB1035=_xludf.XLOOKUP(W1035,#REF!,#REF!),"",_xludf.XLOOKUP(W1035,#REF!,#REF!)),IF(K1035="2_familj",IF(AB1035=_xludf.XLOOKUP(W1035,#REF!,#REF!),"",_xludf.XLOOKUP(W1035,#REF!,#REF!)),""))</f>
        <v>#REF!</v>
      </c>
    </row>
    <row r="1036" spans="1:29" ht="13.5" customHeight="1">
      <c r="A1036" s="71"/>
      <c r="B1036" s="71"/>
      <c r="C1036" s="71"/>
      <c r="D1036" s="71"/>
      <c r="E1036" s="36" t="s">
        <v>495</v>
      </c>
      <c r="F1036" s="36" t="s">
        <v>496</v>
      </c>
      <c r="G1036" s="36" t="s">
        <v>497</v>
      </c>
      <c r="H1036" s="35"/>
      <c r="K1036" s="29" t="e">
        <f t="shared" si="336"/>
        <v>#REF!</v>
      </c>
      <c r="L1036" s="30">
        <v>1</v>
      </c>
      <c r="M1036" s="19" t="e">
        <f t="shared" si="343"/>
        <v>#REF!</v>
      </c>
      <c r="N1036" s="29">
        <v>10</v>
      </c>
      <c r="O1036" s="19" t="e">
        <f t="shared" si="344"/>
        <v>#REF!</v>
      </c>
      <c r="P1036" s="30">
        <v>17</v>
      </c>
      <c r="Q1036" s="19" t="str">
        <f t="shared" si="345"/>
        <v>Spilopelia</v>
      </c>
      <c r="R1036" s="19">
        <f t="shared" si="346"/>
        <v>14</v>
      </c>
      <c r="S1036" s="30">
        <v>30</v>
      </c>
      <c r="T1036" s="19" t="str">
        <f t="shared" si="337"/>
        <v>Gruidae</v>
      </c>
      <c r="U1036" s="29" t="s">
        <v>495</v>
      </c>
      <c r="V1036" s="19" t="e">
        <f t="array" aca="1" ref="V1036" ca="1">_xludf.XLOOKUP(U1036,#REF!,#REF!)</f>
        <v>#NAME?</v>
      </c>
      <c r="W1036" s="29">
        <v>3256</v>
      </c>
      <c r="X1036" s="3" t="str">
        <f t="shared" si="342"/>
        <v/>
      </c>
      <c r="Y1036" s="2" t="e">
        <f t="shared" si="338"/>
        <v>#REF!</v>
      </c>
      <c r="Z1036" s="20" t="e">
        <f t="shared" si="339"/>
        <v>#REF!</v>
      </c>
      <c r="AA1036" s="2" t="e">
        <f t="shared" si="340"/>
        <v>#REF!</v>
      </c>
      <c r="AB1036" s="20" t="str">
        <f t="shared" si="341"/>
        <v>Cranes</v>
      </c>
      <c r="AC1036" s="2" t="e">
        <f t="array" ref="AC1036">IF(K1036="3_art",IF(AB1036=_xludf.XLOOKUP(W1036,#REF!,#REF!),"",_xludf.XLOOKUP(W1036,#REF!,#REF!)),IF(K1036="2_familj",IF(AB1036=_xludf.XLOOKUP(W1036,#REF!,#REF!),"",_xludf.XLOOKUP(W1036,#REF!,#REF!)),""))</f>
        <v>#REF!</v>
      </c>
    </row>
    <row r="1037" spans="1:29" ht="13.5" customHeight="1">
      <c r="A1037" s="96"/>
      <c r="B1037" s="157" t="s">
        <v>3320</v>
      </c>
      <c r="C1037" s="159"/>
      <c r="D1037" s="96"/>
      <c r="E1037" s="166" t="s">
        <v>3391</v>
      </c>
      <c r="F1037" s="159" t="s">
        <v>3392</v>
      </c>
      <c r="G1037" s="159" t="s">
        <v>3393</v>
      </c>
      <c r="H1037" s="160"/>
      <c r="I1037" s="1"/>
      <c r="J1037" s="2"/>
      <c r="K1037" s="29" t="e">
        <f t="shared" si="336"/>
        <v>#REF!</v>
      </c>
      <c r="L1037" s="30">
        <v>1</v>
      </c>
      <c r="M1037" s="19" t="e">
        <f t="shared" si="343"/>
        <v>#REF!</v>
      </c>
      <c r="N1037" s="29">
        <v>10</v>
      </c>
      <c r="O1037" s="19" t="e">
        <f t="shared" si="344"/>
        <v>#REF!</v>
      </c>
      <c r="P1037" s="30">
        <v>17</v>
      </c>
      <c r="Q1037" s="19" t="str">
        <f t="shared" si="345"/>
        <v>Leucogeranus</v>
      </c>
      <c r="R1037" s="19">
        <f t="shared" si="346"/>
        <v>15</v>
      </c>
      <c r="S1037" s="30">
        <v>31</v>
      </c>
      <c r="T1037" s="19" t="str">
        <f t="shared" si="337"/>
        <v>Leucogeranus leucogeranus</v>
      </c>
      <c r="U1037" s="29" t="s">
        <v>3391</v>
      </c>
      <c r="V1037" s="19" t="e">
        <f t="array" aca="1" ref="V1037" ca="1">_xludf.XLOOKUP(U1037,#REF!,#REF!)</f>
        <v>#NAME?</v>
      </c>
      <c r="W1037" s="29">
        <v>3265</v>
      </c>
      <c r="X1037" s="3" t="str">
        <f t="shared" si="342"/>
        <v/>
      </c>
      <c r="Y1037" s="2" t="e">
        <f t="shared" si="338"/>
        <v>#REF!</v>
      </c>
      <c r="Z1037" s="2" t="e">
        <f t="shared" si="339"/>
        <v>#REF!</v>
      </c>
      <c r="AA1037" s="2" t="e">
        <f t="shared" si="340"/>
        <v>#REF!</v>
      </c>
      <c r="AB1037" s="2" t="str">
        <f t="shared" si="341"/>
        <v>Siberian Crane</v>
      </c>
      <c r="AC1037" s="2" t="e">
        <f t="array" ref="AC1037">IF(K1037="3_art",IF(AB1037=_xludf.XLOOKUP(W1037,#REF!,#REF!),"",_xludf.XLOOKUP(W1037,#REF!,#REF!)),IF(K1037="2_familj",IF(AB1037=_xludf.XLOOKUP(W1037,#REF!,#REF!),"",_xludf.XLOOKUP(W1037,#REF!,#REF!)),""))</f>
        <v>#REF!</v>
      </c>
    </row>
    <row r="1038" spans="1:29" ht="21" customHeight="1">
      <c r="A1038" s="22"/>
      <c r="B1038" s="22"/>
      <c r="C1038" s="23"/>
      <c r="D1038" s="156"/>
      <c r="E1038" s="26" t="s">
        <v>1357</v>
      </c>
      <c r="F1038" s="26" t="s">
        <v>1358</v>
      </c>
      <c r="G1038" s="27"/>
      <c r="H1038" s="27"/>
      <c r="I1038" s="28"/>
      <c r="J1038" s="28"/>
      <c r="K1038" s="29" t="e">
        <f t="shared" si="336"/>
        <v>#REF!</v>
      </c>
      <c r="L1038" s="30">
        <v>1</v>
      </c>
      <c r="M1038" s="19" t="e">
        <f t="shared" si="343"/>
        <v>#REF!</v>
      </c>
      <c r="N1038" s="29">
        <v>11</v>
      </c>
      <c r="O1038" s="19" t="e">
        <f t="shared" si="344"/>
        <v>#REF!</v>
      </c>
      <c r="P1038" s="30">
        <v>17</v>
      </c>
      <c r="Q1038" s="19" t="str">
        <f t="shared" si="345"/>
        <v>Leucogeranus</v>
      </c>
      <c r="R1038" s="19">
        <f t="shared" si="346"/>
        <v>15</v>
      </c>
      <c r="S1038" s="30">
        <v>31</v>
      </c>
      <c r="T1038" s="19" t="str">
        <f t="shared" si="337"/>
        <v>PELECANIFORMES</v>
      </c>
      <c r="U1038" s="29" t="s">
        <v>1357</v>
      </c>
      <c r="V1038" s="19" t="e">
        <f t="array" aca="1" ref="V1038" ca="1">_xludf.XLOOKUP(U1038,#REF!,#REF!)</f>
        <v>#NAME?</v>
      </c>
      <c r="W1038" s="29">
        <v>5142</v>
      </c>
      <c r="X1038" s="3" t="str">
        <f t="shared" si="342"/>
        <v/>
      </c>
      <c r="Y1038" s="2" t="e">
        <f t="shared" si="338"/>
        <v>#REF!</v>
      </c>
      <c r="Z1038" s="20" t="e">
        <f t="shared" si="339"/>
        <v>#REF!</v>
      </c>
      <c r="AA1038" s="2" t="e">
        <f t="shared" si="340"/>
        <v>#REF!</v>
      </c>
      <c r="AB1038" s="2">
        <f t="shared" si="341"/>
        <v>0</v>
      </c>
      <c r="AC1038" s="2" t="e">
        <f t="array" ref="AC1038">IF(K1038="3_art",IF(AB1038=_xludf.XLOOKUP(W1038,#REF!,#REF!),"",_xludf.XLOOKUP(W1038,#REF!,#REF!)),IF(K1038="2_familj",IF(AB1038=_xludf.XLOOKUP(W1038,#REF!,#REF!),"",_xludf.XLOOKUP(W1038,#REF!,#REF!)),""))</f>
        <v>#REF!</v>
      </c>
    </row>
    <row r="1039" spans="1:29" ht="13.5" customHeight="1">
      <c r="A1039" s="71"/>
      <c r="B1039" s="71"/>
      <c r="C1039" s="71"/>
      <c r="D1039" s="110"/>
      <c r="E1039" s="36" t="s">
        <v>1359</v>
      </c>
      <c r="F1039" s="36" t="s">
        <v>1360</v>
      </c>
      <c r="G1039" s="36" t="s">
        <v>1361</v>
      </c>
      <c r="H1039" s="35"/>
      <c r="K1039" s="29" t="e">
        <f t="shared" si="336"/>
        <v>#REF!</v>
      </c>
      <c r="L1039" s="30">
        <v>1</v>
      </c>
      <c r="M1039" s="19" t="e">
        <f t="shared" si="343"/>
        <v>#REF!</v>
      </c>
      <c r="N1039" s="29">
        <v>11</v>
      </c>
      <c r="O1039" s="19" t="e">
        <f t="shared" si="344"/>
        <v>#REF!</v>
      </c>
      <c r="P1039" s="30">
        <v>18</v>
      </c>
      <c r="Q1039" s="19" t="str">
        <f t="shared" si="345"/>
        <v>Leucogeranus</v>
      </c>
      <c r="R1039" s="19">
        <f t="shared" si="346"/>
        <v>15</v>
      </c>
      <c r="S1039" s="30">
        <v>31</v>
      </c>
      <c r="T1039" s="19" t="str">
        <f t="shared" si="337"/>
        <v>Threskiornithidae</v>
      </c>
      <c r="U1039" s="29" t="s">
        <v>1359</v>
      </c>
      <c r="V1039" s="19" t="e">
        <f t="array" aca="1" ref="V1039" ca="1">_xludf.XLOOKUP(U1039,#REF!,#REF!)</f>
        <v>#NAME?</v>
      </c>
      <c r="W1039" s="29">
        <v>5143</v>
      </c>
      <c r="X1039" s="3" t="str">
        <f t="shared" si="342"/>
        <v/>
      </c>
      <c r="Y1039" s="2" t="e">
        <f t="shared" si="338"/>
        <v>#REF!</v>
      </c>
      <c r="Z1039" s="20" t="e">
        <f t="shared" si="339"/>
        <v>#REF!</v>
      </c>
      <c r="AA1039" s="2" t="e">
        <f t="shared" si="340"/>
        <v>#REF!</v>
      </c>
      <c r="AB1039" s="20" t="str">
        <f t="shared" si="341"/>
        <v>Ibises and Spoonbills</v>
      </c>
      <c r="AC1039" s="2" t="e">
        <f t="array" ref="AC1039">IF(K1039="3_art",IF(AB1039=_xludf.XLOOKUP(W1039,#REF!,#REF!),"",_xludf.XLOOKUP(W1039,#REF!,#REF!)),IF(K1039="2_familj",IF(AB1039=_xludf.XLOOKUP(W1039,#REF!,#REF!),"",_xludf.XLOOKUP(W1039,#REF!,#REF!)),""))</f>
        <v>#REF!</v>
      </c>
    </row>
    <row r="1040" spans="1:29" ht="13.5" customHeight="1">
      <c r="A1040" s="167"/>
      <c r="B1040" s="157" t="s">
        <v>3320</v>
      </c>
      <c r="C1040" s="159"/>
      <c r="D1040" s="96"/>
      <c r="E1040" s="166" t="s">
        <v>3394</v>
      </c>
      <c r="F1040" s="159" t="s">
        <v>3395</v>
      </c>
      <c r="G1040" s="159" t="s">
        <v>3396</v>
      </c>
      <c r="H1040" s="41"/>
      <c r="I1040" s="1"/>
      <c r="J1040" s="2"/>
      <c r="K1040" s="29"/>
      <c r="L1040" s="30"/>
      <c r="M1040" s="19"/>
      <c r="N1040" s="29"/>
      <c r="O1040" s="19"/>
      <c r="P1040" s="30"/>
      <c r="Q1040" s="19"/>
      <c r="R1040" s="19"/>
      <c r="S1040" s="30"/>
      <c r="T1040" s="19"/>
      <c r="U1040" s="29"/>
      <c r="V1040" s="19"/>
      <c r="W1040" s="29"/>
      <c r="X1040" s="3"/>
      <c r="Y1040" s="2"/>
      <c r="Z1040" s="2"/>
      <c r="AA1040" s="2"/>
      <c r="AB1040" s="2" t="str">
        <f t="shared" si="341"/>
        <v>Northern Bald Ibis</v>
      </c>
      <c r="AC1040" s="2" t="str">
        <f t="array" ref="AC1040">IF(K1040="3_art",IF(AB1040=_xludf.XLOOKUP(W1040,#REF!,#REF!),"",_xludf.XLOOKUP(W1040,#REF!,#REF!)),IF(K1040="2_familj",IF(AB1040=_xludf.XLOOKUP(W1040,#REF!,#REF!),"",_xludf.XLOOKUP(W1040,#REF!,#REF!)),""))</f>
        <v/>
      </c>
    </row>
    <row r="1041" spans="1:29" ht="13.5" customHeight="1">
      <c r="A1041" s="96"/>
      <c r="B1041" s="157" t="s">
        <v>3320</v>
      </c>
      <c r="C1041" s="159"/>
      <c r="D1041" s="96"/>
      <c r="E1041" s="166" t="s">
        <v>3397</v>
      </c>
      <c r="F1041" s="159" t="s">
        <v>3398</v>
      </c>
      <c r="G1041" s="159" t="s">
        <v>3399</v>
      </c>
      <c r="H1041" s="160"/>
      <c r="I1041" s="1"/>
      <c r="J1041" s="2"/>
      <c r="K1041" s="29" t="e">
        <f t="shared" ref="K1041:K1068" si="347">IF(#REF!="Ordning","1_ordning",IF(#REF!="Familj","2_familj",IF(LEN(E1041)-LEN(SUBSTITUTE(E1041," ",""))=1,"3_art",IF(LEN(E1041)-LEN(SUBSTITUTE(E1041," ",""))=5,"4_underart","9_CHECK ERROR"))))</f>
        <v>#REF!</v>
      </c>
      <c r="L1041" s="30">
        <v>1</v>
      </c>
      <c r="M1041" s="19" t="e">
        <f>IF(K1041="1_ordning",M1039+1,M1039)</f>
        <v>#REF!</v>
      </c>
      <c r="N1041" s="29">
        <v>11</v>
      </c>
      <c r="O1041" s="19" t="e">
        <f>IF(K1041="2_familj",O1039+1,O1039)</f>
        <v>#REF!</v>
      </c>
      <c r="P1041" s="30">
        <v>18</v>
      </c>
      <c r="Q1041" s="19" t="str">
        <f>IF(LEN(E1041)-LEN(SUBSTITUTE(E1041," ",""))=1,LEFT(E1041,FIND(" ",E1041)-1),Q1039)</f>
        <v>Threskiornis</v>
      </c>
      <c r="R1041" s="19">
        <f>IF(Q1041&lt;&gt;Q1039,R1039+1,R1039)</f>
        <v>16</v>
      </c>
      <c r="S1041" s="30">
        <v>32</v>
      </c>
      <c r="T1041" s="19" t="str">
        <f t="shared" ref="T1041:T1068" si="348">IF(LEN(E1041)-LEN(SUBSTITUTE(E1041,".",""))=0,TRIM(E1041),TRIM(CONCATENATE(LEFT(TRIM(E1041),FIND(" ",TRIM(E1041))-1)," ",MID(TRIM(E1041),FIND(" ",TRIM(E1041))+4,99)," ",MID(TRIM(E1041),FIND(" ",TRIM(E1041))+4,99))))</f>
        <v>Threskiornis aethiopicus</v>
      </c>
      <c r="U1041" s="29" t="s">
        <v>3397</v>
      </c>
      <c r="V1041" s="19" t="e">
        <f t="array" aca="1" ref="V1041" ca="1">_xludf.XLOOKUP(U1041,#REF!,#REF!)</f>
        <v>#NAME?</v>
      </c>
      <c r="W1041" s="29">
        <v>5206</v>
      </c>
      <c r="X1041" s="3" t="str">
        <f>IF(W1041&gt;W1039,"","Fel i ordningen!")</f>
        <v/>
      </c>
      <c r="Y1041" s="2" t="e">
        <f t="shared" ref="Y1041:Y1068" si="349">IF(K1041="4_underart",CONCATENATE("   ",U1041),U1041)</f>
        <v>#REF!</v>
      </c>
      <c r="Z1041" s="2" t="e">
        <f t="shared" ref="Z1041:Z1068" si="350">IF(#REF!&lt;&gt;"Ordning",IF(#REF!&lt;&gt;"Familj",#REF!,""),"")</f>
        <v>#REF!</v>
      </c>
      <c r="AA1041" s="2" t="e">
        <f t="shared" ref="AA1041:AA1068" si="351">IF(#REF!="Ordning",#REF!,IF(#REF!="Familj",#REF!,""))</f>
        <v>#REF!</v>
      </c>
      <c r="AB1041" s="2" t="str">
        <f t="shared" si="341"/>
        <v>African Sacred Ibis</v>
      </c>
      <c r="AC1041" s="2" t="e">
        <f t="array" ref="AC1041">IF(K1041="3_art",IF(AB1041=_xludf.XLOOKUP(W1041,#REF!,#REF!),"",_xludf.XLOOKUP(W1041,#REF!,#REF!)),IF(K1041="2_familj",IF(AB1041=_xludf.XLOOKUP(W1041,#REF!,#REF!),"",_xludf.XLOOKUP(W1041,#REF!,#REF!)),""))</f>
        <v>#REF!</v>
      </c>
    </row>
    <row r="1042" spans="1:29" ht="13.5" customHeight="1">
      <c r="A1042" s="71"/>
      <c r="B1042" s="71"/>
      <c r="C1042" s="71"/>
      <c r="D1042" s="110"/>
      <c r="E1042" s="36" t="s">
        <v>3276</v>
      </c>
      <c r="F1042" s="36" t="s">
        <v>3277</v>
      </c>
      <c r="G1042" s="36" t="s">
        <v>3278</v>
      </c>
      <c r="H1042" s="35"/>
      <c r="K1042" s="29" t="e">
        <f t="shared" si="347"/>
        <v>#REF!</v>
      </c>
      <c r="L1042" s="30">
        <v>1</v>
      </c>
      <c r="M1042" s="19" t="e">
        <f t="shared" ref="M1042:M1068" si="352">IF(K1042="1_ordning",M1041+1,M1041)</f>
        <v>#REF!</v>
      </c>
      <c r="N1042" s="29">
        <v>11</v>
      </c>
      <c r="O1042" s="19" t="e">
        <f t="shared" ref="O1042:O1068" si="353">IF(K1042="2_familj",O1041+1,O1041)</f>
        <v>#REF!</v>
      </c>
      <c r="P1042" s="30">
        <v>19</v>
      </c>
      <c r="Q1042" s="19" t="str">
        <f t="shared" ref="Q1042:Q1068" si="354">IF(LEN(E1042)-LEN(SUBSTITUTE(E1042," ",""))=1,LEFT(E1042,FIND(" ",E1042)-1),Q1041)</f>
        <v>Threskiornis</v>
      </c>
      <c r="R1042" s="19">
        <f t="shared" ref="R1042:R1068" si="355">IF(Q1042&lt;&gt;Q1041,R1041+1,R1041)</f>
        <v>16</v>
      </c>
      <c r="S1042" s="30">
        <v>32</v>
      </c>
      <c r="T1042" s="19" t="str">
        <f t="shared" si="348"/>
        <v>Pelecanidae</v>
      </c>
      <c r="U1042" s="29" t="s">
        <v>3276</v>
      </c>
      <c r="V1042" s="19" t="e">
        <f t="array" aca="1" ref="V1042" ca="1">_xludf.XLOOKUP(U1042,#REF!,#REF!)</f>
        <v>#NAME?</v>
      </c>
      <c r="W1042" s="29">
        <v>5224</v>
      </c>
      <c r="X1042" s="3" t="str">
        <f t="shared" ref="X1042:X1068" si="356">IF(W1042&gt;W1041,"","Fel i ordningen!")</f>
        <v/>
      </c>
      <c r="Y1042" s="2" t="e">
        <f t="shared" si="349"/>
        <v>#REF!</v>
      </c>
      <c r="Z1042" s="20" t="e">
        <f t="shared" si="350"/>
        <v>#REF!</v>
      </c>
      <c r="AA1042" s="2" t="e">
        <f t="shared" si="351"/>
        <v>#REF!</v>
      </c>
      <c r="AB1042" s="20" t="str">
        <f t="shared" si="341"/>
        <v>Pelicans</v>
      </c>
      <c r="AC1042" s="2" t="e">
        <f t="array" ref="AC1042">IF(K1042="3_art",IF(AB1042=_xludf.XLOOKUP(W1042,#REF!,#REF!),"",_xludf.XLOOKUP(W1042,#REF!,#REF!)),IF(K1042="2_familj",IF(AB1042=_xludf.XLOOKUP(W1042,#REF!,#REF!),"",_xludf.XLOOKUP(W1042,#REF!,#REF!)),""))</f>
        <v>#REF!</v>
      </c>
    </row>
    <row r="1043" spans="1:29" ht="13.5" customHeight="1">
      <c r="A1043" s="96"/>
      <c r="B1043" s="157" t="s">
        <v>3320</v>
      </c>
      <c r="C1043" s="159"/>
      <c r="D1043" s="96"/>
      <c r="E1043" s="166" t="s">
        <v>3400</v>
      </c>
      <c r="F1043" s="159" t="s">
        <v>3401</v>
      </c>
      <c r="G1043" s="159" t="s">
        <v>3402</v>
      </c>
      <c r="H1043" s="160"/>
      <c r="I1043" s="1"/>
      <c r="J1043" s="2"/>
      <c r="K1043" s="29" t="e">
        <f t="shared" si="347"/>
        <v>#REF!</v>
      </c>
      <c r="L1043" s="30">
        <v>1</v>
      </c>
      <c r="M1043" s="19" t="e">
        <f t="shared" si="352"/>
        <v>#REF!</v>
      </c>
      <c r="N1043" s="29">
        <v>11</v>
      </c>
      <c r="O1043" s="19" t="e">
        <f t="shared" si="353"/>
        <v>#REF!</v>
      </c>
      <c r="P1043" s="30">
        <v>19</v>
      </c>
      <c r="Q1043" s="19" t="str">
        <f t="shared" si="354"/>
        <v>Pelecanus</v>
      </c>
      <c r="R1043" s="19">
        <f t="shared" si="355"/>
        <v>17</v>
      </c>
      <c r="S1043" s="30">
        <v>33</v>
      </c>
      <c r="T1043" s="19" t="str">
        <f t="shared" si="348"/>
        <v>Pelecanus rufescens</v>
      </c>
      <c r="U1043" s="29" t="s">
        <v>3400</v>
      </c>
      <c r="V1043" s="19" t="e">
        <f t="array" aca="1" ref="V1043" ca="1">_xludf.XLOOKUP(U1043,#REF!,#REF!)</f>
        <v>#NAME?</v>
      </c>
      <c r="W1043" s="29">
        <v>5236</v>
      </c>
      <c r="X1043" s="3" t="str">
        <f t="shared" si="356"/>
        <v/>
      </c>
      <c r="Y1043" s="2" t="e">
        <f t="shared" si="349"/>
        <v>#REF!</v>
      </c>
      <c r="Z1043" s="2" t="e">
        <f t="shared" si="350"/>
        <v>#REF!</v>
      </c>
      <c r="AA1043" s="2" t="e">
        <f t="shared" si="351"/>
        <v>#REF!</v>
      </c>
      <c r="AB1043" s="2" t="str">
        <f t="shared" si="341"/>
        <v>Pink-backed Pelican</v>
      </c>
      <c r="AC1043" s="2" t="e">
        <f t="array" ref="AC1043">IF(K1043="3_art",IF(AB1043=_xludf.XLOOKUP(W1043,#REF!,#REF!),"",_xludf.XLOOKUP(W1043,#REF!,#REF!)),IF(K1043="2_familj",IF(AB1043=_xludf.XLOOKUP(W1043,#REF!,#REF!),"",_xludf.XLOOKUP(W1043,#REF!,#REF!)),""))</f>
        <v>#REF!</v>
      </c>
    </row>
    <row r="1044" spans="1:29" ht="21" customHeight="1">
      <c r="A1044" s="22"/>
      <c r="B1044" s="22"/>
      <c r="C1044" s="23"/>
      <c r="D1044" s="156"/>
      <c r="E1044" s="26" t="s">
        <v>3403</v>
      </c>
      <c r="F1044" s="26" t="s">
        <v>3404</v>
      </c>
      <c r="G1044" s="27"/>
      <c r="H1044" s="27"/>
      <c r="I1044" s="28"/>
      <c r="J1044" s="28"/>
      <c r="K1044" s="29" t="e">
        <f t="shared" si="347"/>
        <v>#REF!</v>
      </c>
      <c r="L1044" s="30">
        <v>1</v>
      </c>
      <c r="M1044" s="19" t="e">
        <f t="shared" si="352"/>
        <v>#REF!</v>
      </c>
      <c r="N1044" s="29">
        <v>12</v>
      </c>
      <c r="O1044" s="19" t="e">
        <f t="shared" si="353"/>
        <v>#REF!</v>
      </c>
      <c r="P1044" s="30">
        <v>19</v>
      </c>
      <c r="Q1044" s="19" t="str">
        <f t="shared" si="354"/>
        <v>Pelecanus</v>
      </c>
      <c r="R1044" s="19">
        <f t="shared" si="355"/>
        <v>17</v>
      </c>
      <c r="S1044" s="30">
        <v>33</v>
      </c>
      <c r="T1044" s="19" t="str">
        <f t="shared" si="348"/>
        <v>CATHARTIFORMES</v>
      </c>
      <c r="U1044" s="29" t="s">
        <v>3403</v>
      </c>
      <c r="V1044" s="19" t="e">
        <f t="array" aca="1" ref="V1044" ca="1">_xludf.XLOOKUP(U1044,#REF!,#REF!)</f>
        <v>#NAME?</v>
      </c>
      <c r="W1044" s="29">
        <v>7920</v>
      </c>
      <c r="X1044" s="3" t="str">
        <f t="shared" si="356"/>
        <v/>
      </c>
      <c r="Y1044" s="2" t="e">
        <f t="shared" si="349"/>
        <v>#REF!</v>
      </c>
      <c r="Z1044" s="20" t="e">
        <f t="shared" si="350"/>
        <v>#REF!</v>
      </c>
      <c r="AA1044" s="2" t="e">
        <f t="shared" si="351"/>
        <v>#REF!</v>
      </c>
      <c r="AB1044" s="2">
        <f t="shared" si="341"/>
        <v>0</v>
      </c>
      <c r="AC1044" s="2" t="e">
        <f t="array" ref="AC1044">IF(K1044="3_art",IF(AB1044=_xludf.XLOOKUP(W1044,#REF!,#REF!),"",_xludf.XLOOKUP(W1044,#REF!,#REF!)),IF(K1044="2_familj",IF(AB1044=_xludf.XLOOKUP(W1044,#REF!,#REF!),"",_xludf.XLOOKUP(W1044,#REF!,#REF!)),""))</f>
        <v>#REF!</v>
      </c>
    </row>
    <row r="1045" spans="1:29" ht="13.5" customHeight="1">
      <c r="A1045" s="71"/>
      <c r="B1045" s="71"/>
      <c r="C1045" s="71"/>
      <c r="D1045" s="110"/>
      <c r="E1045" s="36" t="s">
        <v>3405</v>
      </c>
      <c r="F1045" s="36" t="s">
        <v>3406</v>
      </c>
      <c r="G1045" s="36" t="s">
        <v>3407</v>
      </c>
      <c r="H1045" s="35"/>
      <c r="K1045" s="29" t="e">
        <f t="shared" si="347"/>
        <v>#REF!</v>
      </c>
      <c r="L1045" s="30">
        <v>1</v>
      </c>
      <c r="M1045" s="19" t="e">
        <f t="shared" si="352"/>
        <v>#REF!</v>
      </c>
      <c r="N1045" s="29">
        <v>12</v>
      </c>
      <c r="O1045" s="19" t="e">
        <f t="shared" si="353"/>
        <v>#REF!</v>
      </c>
      <c r="P1045" s="30">
        <v>20</v>
      </c>
      <c r="Q1045" s="19" t="str">
        <f t="shared" si="354"/>
        <v>Pelecanus</v>
      </c>
      <c r="R1045" s="19">
        <f t="shared" si="355"/>
        <v>17</v>
      </c>
      <c r="S1045" s="30">
        <v>33</v>
      </c>
      <c r="T1045" s="19" t="str">
        <f t="shared" si="348"/>
        <v>Cathartidae</v>
      </c>
      <c r="U1045" s="29" t="s">
        <v>3405</v>
      </c>
      <c r="V1045" s="19" t="e">
        <f t="array" aca="1" ref="V1045" ca="1">_xludf.XLOOKUP(U1045,#REF!,#REF!)</f>
        <v>#NAME?</v>
      </c>
      <c r="W1045" s="29">
        <v>7921</v>
      </c>
      <c r="X1045" s="3" t="str">
        <f t="shared" si="356"/>
        <v/>
      </c>
      <c r="Y1045" s="2" t="e">
        <f t="shared" si="349"/>
        <v>#REF!</v>
      </c>
      <c r="Z1045" s="20" t="e">
        <f t="shared" si="350"/>
        <v>#REF!</v>
      </c>
      <c r="AA1045" s="2" t="e">
        <f t="shared" si="351"/>
        <v>#REF!</v>
      </c>
      <c r="AB1045" s="20" t="str">
        <f t="shared" si="341"/>
        <v>New World Vultures</v>
      </c>
      <c r="AC1045" s="2" t="e">
        <f t="array" ref="AC1045">IF(K1045="3_art",IF(AB1045=_xludf.XLOOKUP(W1045,#REF!,#REF!),"",_xludf.XLOOKUP(W1045,#REF!,#REF!)),IF(K1045="2_familj",IF(AB1045=_xludf.XLOOKUP(W1045,#REF!,#REF!),"",_xludf.XLOOKUP(W1045,#REF!,#REF!)),""))</f>
        <v>#REF!</v>
      </c>
    </row>
    <row r="1046" spans="1:29" ht="13.5" customHeight="1">
      <c r="A1046" s="96"/>
      <c r="B1046" s="157" t="s">
        <v>3320</v>
      </c>
      <c r="C1046" s="159"/>
      <c r="D1046" s="96"/>
      <c r="E1046" s="166" t="s">
        <v>3408</v>
      </c>
      <c r="F1046" s="159" t="s">
        <v>3409</v>
      </c>
      <c r="G1046" s="159" t="s">
        <v>3410</v>
      </c>
      <c r="H1046" s="160"/>
      <c r="I1046" s="1"/>
      <c r="J1046" s="2"/>
      <c r="K1046" s="29" t="e">
        <f t="shared" si="347"/>
        <v>#REF!</v>
      </c>
      <c r="L1046" s="30">
        <v>1</v>
      </c>
      <c r="M1046" s="19" t="e">
        <f t="shared" si="352"/>
        <v>#REF!</v>
      </c>
      <c r="N1046" s="29">
        <v>12</v>
      </c>
      <c r="O1046" s="19" t="e">
        <f t="shared" si="353"/>
        <v>#REF!</v>
      </c>
      <c r="P1046" s="30">
        <v>20</v>
      </c>
      <c r="Q1046" s="19" t="str">
        <f t="shared" si="354"/>
        <v>Cathartes</v>
      </c>
      <c r="R1046" s="19">
        <f t="shared" si="355"/>
        <v>18</v>
      </c>
      <c r="S1046" s="30">
        <v>34</v>
      </c>
      <c r="T1046" s="19" t="str">
        <f t="shared" si="348"/>
        <v>Cathartes aura</v>
      </c>
      <c r="U1046" s="29" t="s">
        <v>3408</v>
      </c>
      <c r="V1046" s="19" t="e">
        <f t="array" aca="1" ref="V1046" ca="1">_xludf.XLOOKUP(U1046,#REF!,#REF!)</f>
        <v>#NAME?</v>
      </c>
      <c r="W1046" s="29">
        <v>7931</v>
      </c>
      <c r="X1046" s="3" t="str">
        <f t="shared" si="356"/>
        <v/>
      </c>
      <c r="Y1046" s="2" t="e">
        <f t="shared" si="349"/>
        <v>#REF!</v>
      </c>
      <c r="Z1046" s="2" t="e">
        <f t="shared" si="350"/>
        <v>#REF!</v>
      </c>
      <c r="AA1046" s="2" t="e">
        <f t="shared" si="351"/>
        <v>#REF!</v>
      </c>
      <c r="AB1046" s="2" t="str">
        <f t="shared" si="341"/>
        <v>Turkey Vulture</v>
      </c>
      <c r="AC1046" s="2" t="e">
        <f t="array" ref="AC1046">IF(K1046="3_art",IF(AB1046=_xludf.XLOOKUP(W1046,#REF!,#REF!),"",_xludf.XLOOKUP(W1046,#REF!,#REF!)),IF(K1046="2_familj",IF(AB1046=_xludf.XLOOKUP(W1046,#REF!,#REF!),"",_xludf.XLOOKUP(W1046,#REF!,#REF!)),""))</f>
        <v>#REF!</v>
      </c>
    </row>
    <row r="1047" spans="1:29" ht="21" customHeight="1">
      <c r="A1047" s="22"/>
      <c r="B1047" s="22"/>
      <c r="C1047" s="23"/>
      <c r="D1047" s="156"/>
      <c r="E1047" s="26" t="s">
        <v>1586</v>
      </c>
      <c r="F1047" s="26" t="s">
        <v>1587</v>
      </c>
      <c r="G1047" s="27"/>
      <c r="H1047" s="27"/>
      <c r="I1047" s="28"/>
      <c r="J1047" s="28"/>
      <c r="K1047" s="29" t="e">
        <f t="shared" si="347"/>
        <v>#REF!</v>
      </c>
      <c r="L1047" s="30">
        <v>1</v>
      </c>
      <c r="M1047" s="19" t="e">
        <f t="shared" si="352"/>
        <v>#REF!</v>
      </c>
      <c r="N1047" s="29">
        <v>13</v>
      </c>
      <c r="O1047" s="19" t="e">
        <f t="shared" si="353"/>
        <v>#REF!</v>
      </c>
      <c r="P1047" s="30">
        <v>20</v>
      </c>
      <c r="Q1047" s="19" t="str">
        <f t="shared" si="354"/>
        <v>Cathartes</v>
      </c>
      <c r="R1047" s="19">
        <f t="shared" si="355"/>
        <v>18</v>
      </c>
      <c r="S1047" s="30">
        <v>34</v>
      </c>
      <c r="T1047" s="19" t="str">
        <f t="shared" si="348"/>
        <v>ACCIPITRIFORMES</v>
      </c>
      <c r="U1047" s="29" t="s">
        <v>1586</v>
      </c>
      <c r="V1047" s="19" t="e">
        <f t="array" aca="1" ref="V1047" ca="1">_xludf.XLOOKUP(U1047,#REF!,#REF!)</f>
        <v>#NAME?</v>
      </c>
      <c r="W1047" s="29">
        <v>7942</v>
      </c>
      <c r="X1047" s="3" t="str">
        <f t="shared" si="356"/>
        <v/>
      </c>
      <c r="Y1047" s="2" t="e">
        <f t="shared" si="349"/>
        <v>#REF!</v>
      </c>
      <c r="Z1047" s="20" t="e">
        <f t="shared" si="350"/>
        <v>#REF!</v>
      </c>
      <c r="AA1047" s="2" t="e">
        <f t="shared" si="351"/>
        <v>#REF!</v>
      </c>
      <c r="AB1047" s="2">
        <f t="shared" si="341"/>
        <v>0</v>
      </c>
      <c r="AC1047" s="2" t="e">
        <f t="array" ref="AC1047">IF(K1047="3_art",IF(AB1047=_xludf.XLOOKUP(W1047,#REF!,#REF!),"",_xludf.XLOOKUP(W1047,#REF!,#REF!)),IF(K1047="2_familj",IF(AB1047=_xludf.XLOOKUP(W1047,#REF!,#REF!),"",_xludf.XLOOKUP(W1047,#REF!,#REF!)),""))</f>
        <v>#REF!</v>
      </c>
    </row>
    <row r="1048" spans="1:29" ht="13.5" customHeight="1">
      <c r="A1048" s="71"/>
      <c r="B1048" s="71"/>
      <c r="C1048" s="71"/>
      <c r="D1048" s="110"/>
      <c r="E1048" s="36" t="s">
        <v>1597</v>
      </c>
      <c r="F1048" s="36" t="s">
        <v>1598</v>
      </c>
      <c r="G1048" s="36" t="s">
        <v>1599</v>
      </c>
      <c r="H1048" s="35"/>
      <c r="K1048" s="29" t="e">
        <f t="shared" si="347"/>
        <v>#REF!</v>
      </c>
      <c r="L1048" s="30">
        <v>1</v>
      </c>
      <c r="M1048" s="19" t="e">
        <f t="shared" si="352"/>
        <v>#REF!</v>
      </c>
      <c r="N1048" s="29">
        <v>13</v>
      </c>
      <c r="O1048" s="19" t="e">
        <f t="shared" si="353"/>
        <v>#REF!</v>
      </c>
      <c r="P1048" s="30">
        <v>21</v>
      </c>
      <c r="Q1048" s="19" t="str">
        <f t="shared" si="354"/>
        <v>Cathartes</v>
      </c>
      <c r="R1048" s="19">
        <f t="shared" si="355"/>
        <v>18</v>
      </c>
      <c r="S1048" s="30">
        <v>34</v>
      </c>
      <c r="T1048" s="19" t="str">
        <f t="shared" si="348"/>
        <v>Accipitridae</v>
      </c>
      <c r="U1048" s="29" t="s">
        <v>1597</v>
      </c>
      <c r="V1048" s="19" t="e">
        <f t="array" aca="1" ref="V1048" ca="1">_xludf.XLOOKUP(U1048,#REF!,#REF!)</f>
        <v>#NAME?</v>
      </c>
      <c r="W1048" s="29">
        <v>7953</v>
      </c>
      <c r="X1048" s="3" t="str">
        <f t="shared" si="356"/>
        <v/>
      </c>
      <c r="Y1048" s="2" t="e">
        <f t="shared" si="349"/>
        <v>#REF!</v>
      </c>
      <c r="Z1048" s="20" t="e">
        <f t="shared" si="350"/>
        <v>#REF!</v>
      </c>
      <c r="AA1048" s="2" t="e">
        <f t="shared" si="351"/>
        <v>#REF!</v>
      </c>
      <c r="AB1048" s="20" t="str">
        <f t="shared" si="341"/>
        <v>Kites, Old World Vultures, Eagles, and Hawks</v>
      </c>
      <c r="AC1048" s="2" t="e">
        <f t="array" ref="AC1048">IF(K1048="3_art",IF(AB1048=_xludf.XLOOKUP(W1048,#REF!,#REF!),"",_xludf.XLOOKUP(W1048,#REF!,#REF!)),IF(K1048="2_familj",IF(AB1048=_xludf.XLOOKUP(W1048,#REF!,#REF!),"",_xludf.XLOOKUP(W1048,#REF!,#REF!)),""))</f>
        <v>#REF!</v>
      </c>
    </row>
    <row r="1049" spans="1:29" ht="13.5" customHeight="1">
      <c r="A1049" s="96"/>
      <c r="B1049" s="157" t="s">
        <v>3320</v>
      </c>
      <c r="C1049" s="159"/>
      <c r="D1049" s="96"/>
      <c r="E1049" s="166" t="s">
        <v>3411</v>
      </c>
      <c r="F1049" s="159" t="s">
        <v>3412</v>
      </c>
      <c r="G1049" s="159" t="s">
        <v>3413</v>
      </c>
      <c r="H1049" s="160"/>
      <c r="I1049" s="1"/>
      <c r="J1049" s="2"/>
      <c r="K1049" s="29" t="e">
        <f t="shared" si="347"/>
        <v>#REF!</v>
      </c>
      <c r="L1049" s="30">
        <v>1</v>
      </c>
      <c r="M1049" s="19" t="e">
        <f t="shared" si="352"/>
        <v>#REF!</v>
      </c>
      <c r="N1049" s="29">
        <v>13</v>
      </c>
      <c r="O1049" s="19" t="e">
        <f t="shared" si="353"/>
        <v>#REF!</v>
      </c>
      <c r="P1049" s="30">
        <v>21</v>
      </c>
      <c r="Q1049" s="19" t="str">
        <f t="shared" si="354"/>
        <v>Gypaetus</v>
      </c>
      <c r="R1049" s="19">
        <f t="shared" si="355"/>
        <v>19</v>
      </c>
      <c r="S1049" s="30">
        <v>35</v>
      </c>
      <c r="T1049" s="19" t="str">
        <f t="shared" si="348"/>
        <v>Gypaetus barbatus</v>
      </c>
      <c r="U1049" s="29" t="s">
        <v>3411</v>
      </c>
      <c r="V1049" s="19" t="e">
        <f t="array" aca="1" ref="V1049" ca="1">_xludf.XLOOKUP(U1049,#REF!,#REF!)</f>
        <v>#NAME?</v>
      </c>
      <c r="W1049" s="29">
        <v>7979</v>
      </c>
      <c r="X1049" s="3" t="str">
        <f t="shared" si="356"/>
        <v/>
      </c>
      <c r="Y1049" s="2" t="e">
        <f t="shared" si="349"/>
        <v>#REF!</v>
      </c>
      <c r="Z1049" s="2" t="e">
        <f t="shared" si="350"/>
        <v>#REF!</v>
      </c>
      <c r="AA1049" s="2" t="e">
        <f t="shared" si="351"/>
        <v>#REF!</v>
      </c>
      <c r="AB1049" s="2" t="str">
        <f t="shared" si="341"/>
        <v>Bearded Vulture</v>
      </c>
      <c r="AC1049" s="2" t="e">
        <f t="array" ref="AC1049">IF(K1049="3_art",IF(AB1049=_xludf.XLOOKUP(W1049,#REF!,#REF!),"",_xludf.XLOOKUP(W1049,#REF!,#REF!)),IF(K1049="2_familj",IF(AB1049=_xludf.XLOOKUP(W1049,#REF!,#REF!),"",_xludf.XLOOKUP(W1049,#REF!,#REF!)),""))</f>
        <v>#REF!</v>
      </c>
    </row>
    <row r="1050" spans="1:29" ht="13.5" customHeight="1">
      <c r="A1050" s="96"/>
      <c r="B1050" s="157" t="s">
        <v>3320</v>
      </c>
      <c r="C1050" s="159"/>
      <c r="D1050" s="96"/>
      <c r="E1050" s="166" t="s">
        <v>3414</v>
      </c>
      <c r="F1050" s="159" t="s">
        <v>3415</v>
      </c>
      <c r="G1050" s="159" t="s">
        <v>3416</v>
      </c>
      <c r="H1050" s="160"/>
      <c r="I1050" s="1"/>
      <c r="J1050" s="2"/>
      <c r="K1050" s="29" t="e">
        <f t="shared" si="347"/>
        <v>#REF!</v>
      </c>
      <c r="L1050" s="30">
        <v>1</v>
      </c>
      <c r="M1050" s="19" t="e">
        <f t="shared" si="352"/>
        <v>#REF!</v>
      </c>
      <c r="N1050" s="29">
        <v>13</v>
      </c>
      <c r="O1050" s="19" t="e">
        <f t="shared" si="353"/>
        <v>#REF!</v>
      </c>
      <c r="P1050" s="30">
        <v>21</v>
      </c>
      <c r="Q1050" s="19" t="str">
        <f t="shared" si="354"/>
        <v>Aquila</v>
      </c>
      <c r="R1050" s="19">
        <f t="shared" si="355"/>
        <v>20</v>
      </c>
      <c r="S1050" s="30">
        <v>36</v>
      </c>
      <c r="T1050" s="19" t="str">
        <f t="shared" si="348"/>
        <v>Aquila rapax</v>
      </c>
      <c r="U1050" s="29" t="s">
        <v>3414</v>
      </c>
      <c r="V1050" s="19" t="e">
        <f t="array" aca="1" ref="V1050" ca="1">_xludf.XLOOKUP(U1050,#REF!,#REF!)</f>
        <v>#NAME?</v>
      </c>
      <c r="W1050" s="29">
        <v>8181</v>
      </c>
      <c r="X1050" s="3" t="str">
        <f t="shared" si="356"/>
        <v/>
      </c>
      <c r="Y1050" s="2" t="e">
        <f t="shared" si="349"/>
        <v>#REF!</v>
      </c>
      <c r="Z1050" s="2" t="e">
        <f t="shared" si="350"/>
        <v>#REF!</v>
      </c>
      <c r="AA1050" s="2" t="e">
        <f t="shared" si="351"/>
        <v>#REF!</v>
      </c>
      <c r="AB1050" s="2" t="str">
        <f t="shared" si="341"/>
        <v>Tawny Eagle</v>
      </c>
      <c r="AC1050" s="2" t="e">
        <f t="array" ref="AC1050">IF(K1050="3_art",IF(AB1050=_xludf.XLOOKUP(W1050,#REF!,#REF!),"",_xludf.XLOOKUP(W1050,#REF!,#REF!)),IF(K1050="2_familj",IF(AB1050=_xludf.XLOOKUP(W1050,#REF!,#REF!),"",_xludf.XLOOKUP(W1050,#REF!,#REF!)),""))</f>
        <v>#REF!</v>
      </c>
    </row>
    <row r="1051" spans="1:29" ht="13.5" customHeight="1">
      <c r="A1051" s="96" t="s">
        <v>84</v>
      </c>
      <c r="B1051" s="157" t="s">
        <v>3320</v>
      </c>
      <c r="C1051" s="159"/>
      <c r="D1051" s="96"/>
      <c r="E1051" s="168" t="s">
        <v>3417</v>
      </c>
      <c r="F1051" s="159" t="s">
        <v>3418</v>
      </c>
      <c r="G1051" s="159" t="s">
        <v>3419</v>
      </c>
      <c r="H1051" s="160"/>
      <c r="I1051" s="1"/>
      <c r="J1051" s="2"/>
      <c r="K1051" s="29" t="e">
        <f t="shared" si="347"/>
        <v>#REF!</v>
      </c>
      <c r="L1051" s="30">
        <v>1</v>
      </c>
      <c r="M1051" s="19" t="e">
        <f t="shared" si="352"/>
        <v>#REF!</v>
      </c>
      <c r="N1051" s="29">
        <v>13</v>
      </c>
      <c r="O1051" s="19" t="e">
        <f t="shared" si="353"/>
        <v>#REF!</v>
      </c>
      <c r="P1051" s="30">
        <v>21</v>
      </c>
      <c r="Q1051" s="19" t="str">
        <f t="shared" si="354"/>
        <v>Haliaeetus</v>
      </c>
      <c r="R1051" s="19">
        <f t="shared" si="355"/>
        <v>21</v>
      </c>
      <c r="S1051" s="30">
        <v>37</v>
      </c>
      <c r="T1051" s="19" t="str">
        <f t="shared" si="348"/>
        <v>Haliaeetus pelagicus</v>
      </c>
      <c r="U1051" s="29" t="s">
        <v>3417</v>
      </c>
      <c r="V1051" s="19" t="e">
        <f t="array" aca="1" ref="V1051" ca="1">_xludf.XLOOKUP(U1051,#REF!,#REF!)</f>
        <v>#NAME?</v>
      </c>
      <c r="W1051" s="29">
        <v>8476</v>
      </c>
      <c r="X1051" s="3" t="str">
        <f t="shared" si="356"/>
        <v/>
      </c>
      <c r="Y1051" s="2" t="e">
        <f t="shared" si="349"/>
        <v>#REF!</v>
      </c>
      <c r="Z1051" s="2" t="e">
        <f t="shared" si="350"/>
        <v>#REF!</v>
      </c>
      <c r="AA1051" s="2" t="e">
        <f t="shared" si="351"/>
        <v>#REF!</v>
      </c>
      <c r="AB1051" s="2" t="str">
        <f t="shared" si="341"/>
        <v>Steller’s Sea Eagle</v>
      </c>
      <c r="AC1051" s="2" t="e">
        <f t="array" ref="AC1051">IF(K1051="3_art",IF(AB1051=_xludf.XLOOKUP(W1051,#REF!,#REF!),"",_xludf.XLOOKUP(W1051,#REF!,#REF!)),IF(K1051="2_familj",IF(AB1051=_xludf.XLOOKUP(W1051,#REF!,#REF!),"",_xludf.XLOOKUP(W1051,#REF!,#REF!)),""))</f>
        <v>#REF!</v>
      </c>
    </row>
    <row r="1052" spans="1:29" ht="13.5" customHeight="1">
      <c r="A1052" s="96" t="s">
        <v>84</v>
      </c>
      <c r="B1052" s="157" t="s">
        <v>3320</v>
      </c>
      <c r="C1052" s="159"/>
      <c r="D1052" s="96"/>
      <c r="E1052" s="168" t="s">
        <v>3420</v>
      </c>
      <c r="F1052" s="159" t="s">
        <v>3421</v>
      </c>
      <c r="G1052" s="159" t="s">
        <v>3422</v>
      </c>
      <c r="H1052" s="160"/>
      <c r="I1052" s="1"/>
      <c r="J1052" s="2"/>
      <c r="K1052" s="29" t="e">
        <f t="shared" si="347"/>
        <v>#REF!</v>
      </c>
      <c r="L1052" s="30">
        <v>1</v>
      </c>
      <c r="M1052" s="19" t="e">
        <f t="shared" si="352"/>
        <v>#REF!</v>
      </c>
      <c r="N1052" s="29">
        <v>13</v>
      </c>
      <c r="O1052" s="19" t="e">
        <f t="shared" si="353"/>
        <v>#REF!</v>
      </c>
      <c r="P1052" s="30">
        <v>21</v>
      </c>
      <c r="Q1052" s="19" t="str">
        <f t="shared" si="354"/>
        <v>Haliaeetus</v>
      </c>
      <c r="R1052" s="19">
        <f t="shared" si="355"/>
        <v>21</v>
      </c>
      <c r="S1052" s="30">
        <v>37</v>
      </c>
      <c r="T1052" s="19" t="str">
        <f t="shared" si="348"/>
        <v>Haliaeetus leucocephalus</v>
      </c>
      <c r="U1052" s="29" t="s">
        <v>3420</v>
      </c>
      <c r="V1052" s="19" t="e">
        <f t="array" aca="1" ref="V1052" ca="1">_xludf.XLOOKUP(U1052,#REF!,#REF!)</f>
        <v>#NAME?</v>
      </c>
      <c r="W1052" s="29">
        <v>8480</v>
      </c>
      <c r="X1052" s="3" t="str">
        <f t="shared" si="356"/>
        <v/>
      </c>
      <c r="Y1052" s="2" t="e">
        <f t="shared" si="349"/>
        <v>#REF!</v>
      </c>
      <c r="Z1052" s="2" t="e">
        <f t="shared" si="350"/>
        <v>#REF!</v>
      </c>
      <c r="AA1052" s="2" t="e">
        <f t="shared" si="351"/>
        <v>#REF!</v>
      </c>
      <c r="AB1052" s="2" t="str">
        <f t="shared" si="341"/>
        <v>Bald Eagle</v>
      </c>
      <c r="AC1052" s="2" t="e">
        <f t="array" ref="AC1052">IF(K1052="3_art",IF(AB1052=_xludf.XLOOKUP(W1052,#REF!,#REF!),"",_xludf.XLOOKUP(W1052,#REF!,#REF!)),IF(K1052="2_familj",IF(AB1052=_xludf.XLOOKUP(W1052,#REF!,#REF!),"",_xludf.XLOOKUP(W1052,#REF!,#REF!)),""))</f>
        <v>#REF!</v>
      </c>
    </row>
    <row r="1053" spans="1:29" ht="21" customHeight="1">
      <c r="A1053" s="22"/>
      <c r="B1053" s="22"/>
      <c r="C1053" s="23"/>
      <c r="D1053" s="156"/>
      <c r="E1053" s="26" t="s">
        <v>1754</v>
      </c>
      <c r="F1053" s="26" t="s">
        <v>1755</v>
      </c>
      <c r="G1053" s="27"/>
      <c r="H1053" s="27"/>
      <c r="I1053" s="28"/>
      <c r="J1053" s="28"/>
      <c r="K1053" s="29" t="e">
        <f t="shared" si="347"/>
        <v>#REF!</v>
      </c>
      <c r="L1053" s="30">
        <v>1</v>
      </c>
      <c r="M1053" s="19" t="e">
        <f t="shared" si="352"/>
        <v>#REF!</v>
      </c>
      <c r="N1053" s="29">
        <v>14</v>
      </c>
      <c r="O1053" s="19" t="e">
        <f t="shared" si="353"/>
        <v>#REF!</v>
      </c>
      <c r="P1053" s="30">
        <v>21</v>
      </c>
      <c r="Q1053" s="19" t="str">
        <f t="shared" si="354"/>
        <v>Haliaeetus</v>
      </c>
      <c r="R1053" s="19">
        <f t="shared" si="355"/>
        <v>21</v>
      </c>
      <c r="S1053" s="30">
        <v>37</v>
      </c>
      <c r="T1053" s="19" t="str">
        <f t="shared" si="348"/>
        <v>CORACIIFORMES</v>
      </c>
      <c r="U1053" s="29" t="s">
        <v>1754</v>
      </c>
      <c r="V1053" s="19" t="e">
        <f t="array" aca="1" ref="V1053" ca="1">_xludf.XLOOKUP(U1053,#REF!,#REF!)</f>
        <v>#NAME?</v>
      </c>
      <c r="W1053" s="29">
        <v>9017</v>
      </c>
      <c r="X1053" s="3" t="str">
        <f t="shared" si="356"/>
        <v/>
      </c>
      <c r="Y1053" s="2" t="e">
        <f t="shared" si="349"/>
        <v>#REF!</v>
      </c>
      <c r="Z1053" s="20" t="e">
        <f t="shared" si="350"/>
        <v>#REF!</v>
      </c>
      <c r="AA1053" s="2" t="e">
        <f t="shared" si="351"/>
        <v>#REF!</v>
      </c>
      <c r="AB1053" s="2">
        <f t="shared" si="341"/>
        <v>0</v>
      </c>
      <c r="AC1053" s="2" t="e">
        <f t="array" ref="AC1053">IF(K1053="3_art",IF(AB1053=_xludf.XLOOKUP(W1053,#REF!,#REF!),"",_xludf.XLOOKUP(W1053,#REF!,#REF!)),IF(K1053="2_familj",IF(AB1053=_xludf.XLOOKUP(W1053,#REF!,#REF!),"",_xludf.XLOOKUP(W1053,#REF!,#REF!)),""))</f>
        <v>#REF!</v>
      </c>
    </row>
    <row r="1054" spans="1:29" ht="13.5" customHeight="1">
      <c r="A1054" s="71"/>
      <c r="B1054" s="71"/>
      <c r="C1054" s="71"/>
      <c r="D1054" s="110"/>
      <c r="E1054" s="36" t="s">
        <v>1766</v>
      </c>
      <c r="F1054" s="36" t="s">
        <v>1767</v>
      </c>
      <c r="G1054" s="36" t="s">
        <v>1768</v>
      </c>
      <c r="H1054" s="35"/>
      <c r="K1054" s="29" t="e">
        <f t="shared" si="347"/>
        <v>#REF!</v>
      </c>
      <c r="L1054" s="30">
        <v>1</v>
      </c>
      <c r="M1054" s="19" t="e">
        <f t="shared" si="352"/>
        <v>#REF!</v>
      </c>
      <c r="N1054" s="29">
        <v>14</v>
      </c>
      <c r="O1054" s="19" t="e">
        <f t="shared" si="353"/>
        <v>#REF!</v>
      </c>
      <c r="P1054" s="30">
        <v>22</v>
      </c>
      <c r="Q1054" s="19" t="str">
        <f t="shared" si="354"/>
        <v>Haliaeetus</v>
      </c>
      <c r="R1054" s="19">
        <f t="shared" si="355"/>
        <v>21</v>
      </c>
      <c r="S1054" s="30">
        <v>37</v>
      </c>
      <c r="T1054" s="19" t="str">
        <f t="shared" si="348"/>
        <v>Meropidae</v>
      </c>
      <c r="U1054" s="29" t="s">
        <v>1766</v>
      </c>
      <c r="V1054" s="19" t="e">
        <f t="array" aca="1" ref="V1054" ca="1">_xludf.XLOOKUP(U1054,#REF!,#REF!)</f>
        <v>#NAME?</v>
      </c>
      <c r="W1054" s="29">
        <v>9068</v>
      </c>
      <c r="X1054" s="3" t="str">
        <f t="shared" si="356"/>
        <v/>
      </c>
      <c r="Y1054" s="2" t="e">
        <f t="shared" si="349"/>
        <v>#REF!</v>
      </c>
      <c r="Z1054" s="20" t="e">
        <f t="shared" si="350"/>
        <v>#REF!</v>
      </c>
      <c r="AA1054" s="2" t="e">
        <f t="shared" si="351"/>
        <v>#REF!</v>
      </c>
      <c r="AB1054" s="20" t="str">
        <f t="shared" si="341"/>
        <v>Bee-eaters</v>
      </c>
      <c r="AC1054" s="2" t="e">
        <f t="array" ref="AC1054">IF(K1054="3_art",IF(AB1054=_xludf.XLOOKUP(W1054,#REF!,#REF!),"",_xludf.XLOOKUP(W1054,#REF!,#REF!)),IF(K1054="2_familj",IF(AB1054=_xludf.XLOOKUP(W1054,#REF!,#REF!),"",_xludf.XLOOKUP(W1054,#REF!,#REF!)),""))</f>
        <v>#REF!</v>
      </c>
    </row>
    <row r="1055" spans="1:29" ht="13.5" customHeight="1">
      <c r="A1055" s="96"/>
      <c r="B1055" s="157" t="s">
        <v>3320</v>
      </c>
      <c r="C1055" s="159"/>
      <c r="D1055" s="96"/>
      <c r="E1055" s="166" t="s">
        <v>3423</v>
      </c>
      <c r="F1055" s="159" t="s">
        <v>3424</v>
      </c>
      <c r="G1055" s="159" t="s">
        <v>3425</v>
      </c>
      <c r="H1055" s="160"/>
      <c r="I1055" s="1"/>
      <c r="J1055" s="2"/>
      <c r="K1055" s="29" t="e">
        <f t="shared" si="347"/>
        <v>#REF!</v>
      </c>
      <c r="L1055" s="30">
        <v>1</v>
      </c>
      <c r="M1055" s="19" t="e">
        <f t="shared" si="352"/>
        <v>#REF!</v>
      </c>
      <c r="N1055" s="29">
        <v>14</v>
      </c>
      <c r="O1055" s="19" t="e">
        <f t="shared" si="353"/>
        <v>#REF!</v>
      </c>
      <c r="P1055" s="30">
        <v>22</v>
      </c>
      <c r="Q1055" s="19" t="str">
        <f t="shared" si="354"/>
        <v>Merops</v>
      </c>
      <c r="R1055" s="19">
        <f t="shared" si="355"/>
        <v>22</v>
      </c>
      <c r="S1055" s="30">
        <v>38</v>
      </c>
      <c r="T1055" s="19" t="str">
        <f t="shared" si="348"/>
        <v>Merops nubicus</v>
      </c>
      <c r="U1055" s="29" t="s">
        <v>3423</v>
      </c>
      <c r="V1055" s="19" t="e">
        <f t="array" aca="1" ref="V1055" ca="1">_xludf.XLOOKUP(U1055,#REF!,#REF!)</f>
        <v>#NAME?</v>
      </c>
      <c r="W1055" s="29">
        <v>9108</v>
      </c>
      <c r="X1055" s="3" t="str">
        <f t="shared" si="356"/>
        <v/>
      </c>
      <c r="Y1055" s="2" t="e">
        <f t="shared" si="349"/>
        <v>#REF!</v>
      </c>
      <c r="Z1055" s="2" t="e">
        <f t="shared" si="350"/>
        <v>#REF!</v>
      </c>
      <c r="AA1055" s="2" t="e">
        <f t="shared" si="351"/>
        <v>#REF!</v>
      </c>
      <c r="AB1055" s="2" t="str">
        <f t="shared" si="341"/>
        <v>Northern Carmine Bee-eater</v>
      </c>
      <c r="AC1055" s="2" t="e">
        <f t="array" ref="AC1055">IF(K1055="3_art",IF(AB1055=_xludf.XLOOKUP(W1055,#REF!,#REF!),"",_xludf.XLOOKUP(W1055,#REF!,#REF!)),IF(K1055="2_familj",IF(AB1055=_xludf.XLOOKUP(W1055,#REF!,#REF!),"",_xludf.XLOOKUP(W1055,#REF!,#REF!)),""))</f>
        <v>#REF!</v>
      </c>
    </row>
    <row r="1056" spans="1:29" ht="21" customHeight="1">
      <c r="A1056" s="22"/>
      <c r="B1056" s="22"/>
      <c r="C1056" s="23"/>
      <c r="D1056" s="156"/>
      <c r="E1056" s="26" t="s">
        <v>1852</v>
      </c>
      <c r="F1056" s="26" t="s">
        <v>1853</v>
      </c>
      <c r="G1056" s="27"/>
      <c r="H1056" s="27"/>
      <c r="I1056" s="28"/>
      <c r="J1056" s="28"/>
      <c r="K1056" s="29" t="e">
        <f t="shared" si="347"/>
        <v>#REF!</v>
      </c>
      <c r="L1056" s="30">
        <v>1</v>
      </c>
      <c r="M1056" s="19" t="e">
        <f t="shared" si="352"/>
        <v>#REF!</v>
      </c>
      <c r="N1056" s="29">
        <v>15</v>
      </c>
      <c r="O1056" s="19" t="e">
        <f t="shared" si="353"/>
        <v>#REF!</v>
      </c>
      <c r="P1056" s="30">
        <v>22</v>
      </c>
      <c r="Q1056" s="19" t="str">
        <f t="shared" si="354"/>
        <v>Merops</v>
      </c>
      <c r="R1056" s="19">
        <f t="shared" si="355"/>
        <v>22</v>
      </c>
      <c r="S1056" s="30">
        <v>38</v>
      </c>
      <c r="T1056" s="19" t="str">
        <f t="shared" si="348"/>
        <v>FALCONIFORMES</v>
      </c>
      <c r="U1056" s="29" t="s">
        <v>1852</v>
      </c>
      <c r="V1056" s="19" t="e">
        <f t="array" aca="1" ref="V1056" ca="1">_xludf.XLOOKUP(U1056,#REF!,#REF!)</f>
        <v>#NAME?</v>
      </c>
      <c r="W1056" s="29">
        <v>11087</v>
      </c>
      <c r="X1056" s="3" t="str">
        <f t="shared" si="356"/>
        <v/>
      </c>
      <c r="Y1056" s="2" t="e">
        <f t="shared" si="349"/>
        <v>#REF!</v>
      </c>
      <c r="Z1056" s="20" t="e">
        <f t="shared" si="350"/>
        <v>#REF!</v>
      </c>
      <c r="AA1056" s="2" t="e">
        <f t="shared" si="351"/>
        <v>#REF!</v>
      </c>
      <c r="AB1056" s="2">
        <f t="shared" si="341"/>
        <v>0</v>
      </c>
      <c r="AC1056" s="2" t="e">
        <f t="array" ref="AC1056">IF(K1056="3_art",IF(AB1056=_xludf.XLOOKUP(W1056,#REF!,#REF!),"",_xludf.XLOOKUP(W1056,#REF!,#REF!)),IF(K1056="2_familj",IF(AB1056=_xludf.XLOOKUP(W1056,#REF!,#REF!),"",_xludf.XLOOKUP(W1056,#REF!,#REF!)),""))</f>
        <v>#REF!</v>
      </c>
    </row>
    <row r="1057" spans="1:29" ht="13.5" customHeight="1">
      <c r="A1057" s="71"/>
      <c r="B1057" s="71"/>
      <c r="C1057" s="71"/>
      <c r="D1057" s="110"/>
      <c r="E1057" s="36" t="s">
        <v>1854</v>
      </c>
      <c r="F1057" s="36" t="s">
        <v>1855</v>
      </c>
      <c r="G1057" s="36" t="s">
        <v>1856</v>
      </c>
      <c r="H1057" s="35"/>
      <c r="K1057" s="29" t="e">
        <f t="shared" si="347"/>
        <v>#REF!</v>
      </c>
      <c r="L1057" s="30">
        <v>1</v>
      </c>
      <c r="M1057" s="19" t="e">
        <f t="shared" si="352"/>
        <v>#REF!</v>
      </c>
      <c r="N1057" s="29">
        <v>15</v>
      </c>
      <c r="O1057" s="19" t="e">
        <f t="shared" si="353"/>
        <v>#REF!</v>
      </c>
      <c r="P1057" s="30">
        <v>23</v>
      </c>
      <c r="Q1057" s="19" t="str">
        <f t="shared" si="354"/>
        <v>Merops</v>
      </c>
      <c r="R1057" s="19">
        <f t="shared" si="355"/>
        <v>22</v>
      </c>
      <c r="S1057" s="30">
        <v>38</v>
      </c>
      <c r="T1057" s="19" t="str">
        <f t="shared" si="348"/>
        <v>Falconidae</v>
      </c>
      <c r="U1057" s="29" t="s">
        <v>1854</v>
      </c>
      <c r="V1057" s="19" t="e">
        <f t="array" aca="1" ref="V1057" ca="1">_xludf.XLOOKUP(U1057,#REF!,#REF!)</f>
        <v>#NAME?</v>
      </c>
      <c r="W1057" s="29">
        <v>11088</v>
      </c>
      <c r="X1057" s="3" t="str">
        <f t="shared" si="356"/>
        <v/>
      </c>
      <c r="Y1057" s="2" t="e">
        <f t="shared" si="349"/>
        <v>#REF!</v>
      </c>
      <c r="Z1057" s="20" t="e">
        <f t="shared" si="350"/>
        <v>#REF!</v>
      </c>
      <c r="AA1057" s="2" t="e">
        <f t="shared" si="351"/>
        <v>#REF!</v>
      </c>
      <c r="AB1057" s="20" t="str">
        <f t="shared" si="341"/>
        <v>Falcons and Caracaras</v>
      </c>
      <c r="AC1057" s="2" t="e">
        <f t="array" ref="AC1057">IF(K1057="3_art",IF(AB1057=_xludf.XLOOKUP(W1057,#REF!,#REF!),"",_xludf.XLOOKUP(W1057,#REF!,#REF!)),IF(K1057="2_familj",IF(AB1057=_xludf.XLOOKUP(W1057,#REF!,#REF!),"",_xludf.XLOOKUP(W1057,#REF!,#REF!)),""))</f>
        <v>#REF!</v>
      </c>
    </row>
    <row r="1058" spans="1:29" ht="13.5" customHeight="1">
      <c r="A1058" s="96"/>
      <c r="B1058" s="157" t="s">
        <v>3320</v>
      </c>
      <c r="C1058" s="159"/>
      <c r="D1058" s="96"/>
      <c r="E1058" s="166" t="s">
        <v>3426</v>
      </c>
      <c r="F1058" s="159" t="s">
        <v>3427</v>
      </c>
      <c r="G1058" s="159" t="s">
        <v>3428</v>
      </c>
      <c r="H1058" s="160"/>
      <c r="I1058" s="1"/>
      <c r="J1058" s="2"/>
      <c r="K1058" s="29" t="e">
        <f t="shared" si="347"/>
        <v>#REF!</v>
      </c>
      <c r="L1058" s="30">
        <v>1</v>
      </c>
      <c r="M1058" s="19" t="e">
        <f t="shared" si="352"/>
        <v>#REF!</v>
      </c>
      <c r="N1058" s="29">
        <v>15</v>
      </c>
      <c r="O1058" s="19" t="e">
        <f t="shared" si="353"/>
        <v>#REF!</v>
      </c>
      <c r="P1058" s="30">
        <v>23</v>
      </c>
      <c r="Q1058" s="19" t="str">
        <f t="shared" si="354"/>
        <v>Caracara</v>
      </c>
      <c r="R1058" s="19">
        <f t="shared" si="355"/>
        <v>23</v>
      </c>
      <c r="S1058" s="30">
        <v>39</v>
      </c>
      <c r="T1058" s="19" t="str">
        <f t="shared" si="348"/>
        <v>Caracara plancus</v>
      </c>
      <c r="U1058" s="29" t="s">
        <v>3426</v>
      </c>
      <c r="V1058" s="19" t="e">
        <f t="array" aca="1" ref="V1058" ca="1">_xludf.XLOOKUP(U1058,#REF!,#REF!)</f>
        <v>#NAME?</v>
      </c>
      <c r="W1058" s="29">
        <v>11113</v>
      </c>
      <c r="X1058" s="3" t="str">
        <f t="shared" si="356"/>
        <v/>
      </c>
      <c r="Y1058" s="2" t="e">
        <f t="shared" si="349"/>
        <v>#REF!</v>
      </c>
      <c r="Z1058" s="2" t="e">
        <f t="shared" si="350"/>
        <v>#REF!</v>
      </c>
      <c r="AA1058" s="2" t="e">
        <f t="shared" si="351"/>
        <v>#REF!</v>
      </c>
      <c r="AB1058" s="2" t="str">
        <f t="shared" si="341"/>
        <v>Crested Caracara</v>
      </c>
      <c r="AC1058" s="2" t="e">
        <f t="array" ref="AC1058">IF(K1058="3_art",IF(AB1058=_xludf.XLOOKUP(W1058,#REF!,#REF!),"",_xludf.XLOOKUP(W1058,#REF!,#REF!)),IF(K1058="2_familj",IF(AB1058=_xludf.XLOOKUP(W1058,#REF!,#REF!),"",_xludf.XLOOKUP(W1058,#REF!,#REF!)),""))</f>
        <v>#REF!</v>
      </c>
    </row>
    <row r="1059" spans="1:29" ht="13.5" customHeight="1">
      <c r="A1059" s="96" t="s">
        <v>84</v>
      </c>
      <c r="B1059" s="157" t="s">
        <v>3320</v>
      </c>
      <c r="C1059" s="159"/>
      <c r="D1059" s="96"/>
      <c r="E1059" s="166" t="s">
        <v>3429</v>
      </c>
      <c r="F1059" s="159" t="s">
        <v>3430</v>
      </c>
      <c r="G1059" s="159" t="s">
        <v>3431</v>
      </c>
      <c r="H1059" s="160"/>
      <c r="I1059" s="1"/>
      <c r="J1059" s="2"/>
      <c r="K1059" s="29" t="e">
        <f t="shared" si="347"/>
        <v>#REF!</v>
      </c>
      <c r="L1059" s="30">
        <v>1</v>
      </c>
      <c r="M1059" s="19" t="e">
        <f t="shared" si="352"/>
        <v>#REF!</v>
      </c>
      <c r="N1059" s="29">
        <v>15</v>
      </c>
      <c r="O1059" s="19" t="e">
        <f t="shared" si="353"/>
        <v>#REF!</v>
      </c>
      <c r="P1059" s="30">
        <v>23</v>
      </c>
      <c r="Q1059" s="19" t="str">
        <f t="shared" si="354"/>
        <v>Falco</v>
      </c>
      <c r="R1059" s="19">
        <f t="shared" si="355"/>
        <v>24</v>
      </c>
      <c r="S1059" s="30">
        <v>40</v>
      </c>
      <c r="T1059" s="19" t="str">
        <f t="shared" si="348"/>
        <v>Falco biarmicus</v>
      </c>
      <c r="U1059" s="29" t="s">
        <v>3429</v>
      </c>
      <c r="V1059" s="19" t="e">
        <f t="array" aca="1" ref="V1059" ca="1">_xludf.XLOOKUP(U1059,#REF!,#REF!)</f>
        <v>#NAME?</v>
      </c>
      <c r="W1059" s="29">
        <v>11261</v>
      </c>
      <c r="X1059" s="3" t="str">
        <f t="shared" si="356"/>
        <v/>
      </c>
      <c r="Y1059" s="2" t="e">
        <f t="shared" si="349"/>
        <v>#REF!</v>
      </c>
      <c r="Z1059" s="2" t="e">
        <f t="shared" si="350"/>
        <v>#REF!</v>
      </c>
      <c r="AA1059" s="2" t="e">
        <f t="shared" si="351"/>
        <v>#REF!</v>
      </c>
      <c r="AB1059" s="2" t="str">
        <f t="shared" si="341"/>
        <v>Lanner Falcon</v>
      </c>
      <c r="AC1059" s="2" t="e">
        <f t="array" ref="AC1059">IF(K1059="3_art",IF(AB1059=_xludf.XLOOKUP(W1059,#REF!,#REF!),"",_xludf.XLOOKUP(W1059,#REF!,#REF!)),IF(K1059="2_familj",IF(AB1059=_xludf.XLOOKUP(W1059,#REF!,#REF!),"",_xludf.XLOOKUP(W1059,#REF!,#REF!)),""))</f>
        <v>#REF!</v>
      </c>
    </row>
    <row r="1060" spans="1:29" ht="21" customHeight="1">
      <c r="A1060" s="22"/>
      <c r="B1060" s="22"/>
      <c r="C1060" s="23"/>
      <c r="D1060" s="156"/>
      <c r="E1060" s="26" t="s">
        <v>3432</v>
      </c>
      <c r="F1060" s="26" t="s">
        <v>3433</v>
      </c>
      <c r="G1060" s="27"/>
      <c r="H1060" s="27"/>
      <c r="I1060" s="28"/>
      <c r="J1060" s="28"/>
      <c r="K1060" s="29" t="e">
        <f t="shared" si="347"/>
        <v>#REF!</v>
      </c>
      <c r="L1060" s="30">
        <v>1</v>
      </c>
      <c r="M1060" s="19" t="e">
        <f t="shared" si="352"/>
        <v>#REF!</v>
      </c>
      <c r="N1060" s="29">
        <v>16</v>
      </c>
      <c r="O1060" s="19" t="e">
        <f t="shared" si="353"/>
        <v>#REF!</v>
      </c>
      <c r="P1060" s="30">
        <v>23</v>
      </c>
      <c r="Q1060" s="19" t="str">
        <f t="shared" si="354"/>
        <v>Falco</v>
      </c>
      <c r="R1060" s="19">
        <f t="shared" si="355"/>
        <v>24</v>
      </c>
      <c r="S1060" s="30">
        <v>40</v>
      </c>
      <c r="T1060" s="19" t="str">
        <f t="shared" si="348"/>
        <v>PSITTACIFORMES</v>
      </c>
      <c r="U1060" s="29" t="s">
        <v>3432</v>
      </c>
      <c r="V1060" s="19" t="e">
        <f t="array" aca="1" ref="V1060" ca="1">_xludf.XLOOKUP(U1060,#REF!,#REF!)</f>
        <v>#NAME?</v>
      </c>
      <c r="W1060" s="29">
        <v>11278</v>
      </c>
      <c r="X1060" s="3" t="str">
        <f t="shared" si="356"/>
        <v/>
      </c>
      <c r="Y1060" s="2" t="e">
        <f t="shared" si="349"/>
        <v>#REF!</v>
      </c>
      <c r="Z1060" s="20" t="e">
        <f t="shared" si="350"/>
        <v>#REF!</v>
      </c>
      <c r="AA1060" s="2" t="e">
        <f t="shared" si="351"/>
        <v>#REF!</v>
      </c>
      <c r="AB1060" s="2">
        <f t="shared" si="341"/>
        <v>0</v>
      </c>
      <c r="AC1060" s="2" t="e">
        <f t="array" ref="AC1060">IF(K1060="3_art",IF(AB1060=_xludf.XLOOKUP(W1060,#REF!,#REF!),"",_xludf.XLOOKUP(W1060,#REF!,#REF!)),IF(K1060="2_familj",IF(AB1060=_xludf.XLOOKUP(W1060,#REF!,#REF!),"",_xludf.XLOOKUP(W1060,#REF!,#REF!)),""))</f>
        <v>#REF!</v>
      </c>
    </row>
    <row r="1061" spans="1:29" ht="13.5" customHeight="1">
      <c r="A1061" s="71"/>
      <c r="B1061" s="71"/>
      <c r="C1061" s="71"/>
      <c r="D1061" s="110"/>
      <c r="E1061" s="36" t="s">
        <v>3434</v>
      </c>
      <c r="F1061" s="36" t="s">
        <v>3435</v>
      </c>
      <c r="G1061" s="36" t="s">
        <v>3436</v>
      </c>
      <c r="H1061" s="35"/>
      <c r="K1061" s="29" t="e">
        <f t="shared" si="347"/>
        <v>#REF!</v>
      </c>
      <c r="L1061" s="30">
        <v>1</v>
      </c>
      <c r="M1061" s="19" t="e">
        <f t="shared" si="352"/>
        <v>#REF!</v>
      </c>
      <c r="N1061" s="29">
        <v>16</v>
      </c>
      <c r="O1061" s="19" t="e">
        <f t="shared" si="353"/>
        <v>#REF!</v>
      </c>
      <c r="P1061" s="30">
        <v>24</v>
      </c>
      <c r="Q1061" s="19" t="str">
        <f t="shared" si="354"/>
        <v>Falco</v>
      </c>
      <c r="R1061" s="19">
        <f t="shared" si="355"/>
        <v>24</v>
      </c>
      <c r="S1061" s="30">
        <v>40</v>
      </c>
      <c r="T1061" s="19" t="str">
        <f t="shared" si="348"/>
        <v>Psittacidae</v>
      </c>
      <c r="U1061" s="29" t="s">
        <v>3434</v>
      </c>
      <c r="V1061" s="19" t="e">
        <f t="array" aca="1" ref="V1061" ca="1">_xludf.XLOOKUP(U1061,#REF!,#REF!)</f>
        <v>#NAME?</v>
      </c>
      <c r="W1061" s="29">
        <v>11355</v>
      </c>
      <c r="X1061" s="3" t="str">
        <f t="shared" si="356"/>
        <v/>
      </c>
      <c r="Y1061" s="2" t="e">
        <f t="shared" si="349"/>
        <v>#REF!</v>
      </c>
      <c r="Z1061" s="20" t="e">
        <f t="shared" si="350"/>
        <v>#REF!</v>
      </c>
      <c r="AA1061" s="2" t="e">
        <f t="shared" si="351"/>
        <v>#REF!</v>
      </c>
      <c r="AB1061" s="20" t="str">
        <f t="shared" si="341"/>
        <v>African and New World Parrots</v>
      </c>
      <c r="AC1061" s="2" t="e">
        <f t="array" ref="AC1061">IF(K1061="3_art",IF(AB1061=_xludf.XLOOKUP(W1061,#REF!,#REF!),"",_xludf.XLOOKUP(W1061,#REF!,#REF!)),IF(K1061="2_familj",IF(AB1061=_xludf.XLOOKUP(W1061,#REF!,#REF!),"",_xludf.XLOOKUP(W1061,#REF!,#REF!)),""))</f>
        <v>#REF!</v>
      </c>
    </row>
    <row r="1062" spans="1:29" ht="13.5" customHeight="1">
      <c r="A1062" s="96"/>
      <c r="B1062" s="157" t="s">
        <v>3320</v>
      </c>
      <c r="C1062" s="159"/>
      <c r="D1062" s="96"/>
      <c r="E1062" s="166" t="s">
        <v>3437</v>
      </c>
      <c r="F1062" s="159" t="s">
        <v>3438</v>
      </c>
      <c r="G1062" s="159" t="s">
        <v>3439</v>
      </c>
      <c r="H1062" s="160"/>
      <c r="I1062" s="1"/>
      <c r="J1062" s="2"/>
      <c r="K1062" s="29" t="e">
        <f t="shared" si="347"/>
        <v>#REF!</v>
      </c>
      <c r="L1062" s="30">
        <v>1</v>
      </c>
      <c r="M1062" s="19" t="e">
        <f t="shared" si="352"/>
        <v>#REF!</v>
      </c>
      <c r="N1062" s="29">
        <v>16</v>
      </c>
      <c r="O1062" s="19" t="e">
        <f t="shared" si="353"/>
        <v>#REF!</v>
      </c>
      <c r="P1062" s="30">
        <v>24</v>
      </c>
      <c r="Q1062" s="19" t="str">
        <f t="shared" si="354"/>
        <v>Myiopsitta</v>
      </c>
      <c r="R1062" s="19">
        <f t="shared" si="355"/>
        <v>25</v>
      </c>
      <c r="S1062" s="30">
        <v>41</v>
      </c>
      <c r="T1062" s="19" t="str">
        <f t="shared" si="348"/>
        <v>Myiopsitta monachus</v>
      </c>
      <c r="U1062" s="29" t="s">
        <v>3437</v>
      </c>
      <c r="V1062" s="19" t="e">
        <f t="array" aca="1" ref="V1062" ca="1">_xludf.XLOOKUP(U1062,#REF!,#REF!)</f>
        <v>#NAME?</v>
      </c>
      <c r="W1062" s="29">
        <v>11445</v>
      </c>
      <c r="X1062" s="3" t="str">
        <f t="shared" si="356"/>
        <v/>
      </c>
      <c r="Y1062" s="2" t="e">
        <f t="shared" si="349"/>
        <v>#REF!</v>
      </c>
      <c r="Z1062" s="2" t="e">
        <f t="shared" si="350"/>
        <v>#REF!</v>
      </c>
      <c r="AA1062" s="2" t="e">
        <f t="shared" si="351"/>
        <v>#REF!</v>
      </c>
      <c r="AB1062" s="2" t="str">
        <f t="shared" si="341"/>
        <v>Monk Parakeet</v>
      </c>
      <c r="AC1062" s="2" t="e">
        <f t="array" ref="AC1062">IF(K1062="3_art",IF(AB1062=_xludf.XLOOKUP(W1062,#REF!,#REF!),"",_xludf.XLOOKUP(W1062,#REF!,#REF!)),IF(K1062="2_familj",IF(AB1062=_xludf.XLOOKUP(W1062,#REF!,#REF!),"",_xludf.XLOOKUP(W1062,#REF!,#REF!)),""))</f>
        <v>#REF!</v>
      </c>
    </row>
    <row r="1063" spans="1:29" ht="13.5" customHeight="1">
      <c r="A1063" s="96"/>
      <c r="B1063" s="157" t="s">
        <v>3320</v>
      </c>
      <c r="C1063" s="159"/>
      <c r="D1063" s="96"/>
      <c r="E1063" s="166" t="s">
        <v>3440</v>
      </c>
      <c r="F1063" s="159" t="s">
        <v>3441</v>
      </c>
      <c r="G1063" s="159" t="s">
        <v>3442</v>
      </c>
      <c r="H1063" s="160"/>
      <c r="I1063" s="1"/>
      <c r="J1063" s="2"/>
      <c r="K1063" s="29" t="e">
        <f t="shared" si="347"/>
        <v>#REF!</v>
      </c>
      <c r="L1063" s="30">
        <v>1</v>
      </c>
      <c r="M1063" s="19" t="e">
        <f t="shared" si="352"/>
        <v>#REF!</v>
      </c>
      <c r="N1063" s="29">
        <v>16</v>
      </c>
      <c r="O1063" s="19" t="e">
        <f t="shared" si="353"/>
        <v>#REF!</v>
      </c>
      <c r="P1063" s="30">
        <v>24</v>
      </c>
      <c r="Q1063" s="19" t="str">
        <f t="shared" si="354"/>
        <v>Ara</v>
      </c>
      <c r="R1063" s="19">
        <f t="shared" si="355"/>
        <v>26</v>
      </c>
      <c r="S1063" s="30">
        <v>42</v>
      </c>
      <c r="T1063" s="19" t="str">
        <f t="shared" si="348"/>
        <v>Ara ararauna</v>
      </c>
      <c r="U1063" s="29" t="s">
        <v>3440</v>
      </c>
      <c r="V1063" s="19" t="e">
        <f t="array" aca="1" ref="V1063" ca="1">_xludf.XLOOKUP(U1063,#REF!,#REF!)</f>
        <v>#NAME?</v>
      </c>
      <c r="W1063" s="29">
        <v>11701</v>
      </c>
      <c r="X1063" s="3" t="str">
        <f t="shared" si="356"/>
        <v/>
      </c>
      <c r="Y1063" s="2" t="e">
        <f t="shared" si="349"/>
        <v>#REF!</v>
      </c>
      <c r="Z1063" s="2" t="e">
        <f t="shared" si="350"/>
        <v>#REF!</v>
      </c>
      <c r="AA1063" s="2" t="e">
        <f t="shared" si="351"/>
        <v>#REF!</v>
      </c>
      <c r="AB1063" s="2" t="str">
        <f t="shared" si="341"/>
        <v>Blue-and-yellow Macaw</v>
      </c>
      <c r="AC1063" s="2" t="e">
        <f t="array" ref="AC1063">IF(K1063="3_art",IF(AB1063=_xludf.XLOOKUP(W1063,#REF!,#REF!),"",_xludf.XLOOKUP(W1063,#REF!,#REF!)),IF(K1063="2_familj",IF(AB1063=_xludf.XLOOKUP(W1063,#REF!,#REF!),"",_xludf.XLOOKUP(W1063,#REF!,#REF!)),""))</f>
        <v>#REF!</v>
      </c>
    </row>
    <row r="1064" spans="1:29" ht="13.5" customHeight="1">
      <c r="A1064" s="71"/>
      <c r="B1064" s="71"/>
      <c r="C1064" s="71"/>
      <c r="D1064" s="110"/>
      <c r="E1064" s="36" t="s">
        <v>3443</v>
      </c>
      <c r="F1064" s="36" t="s">
        <v>3444</v>
      </c>
      <c r="G1064" s="36" t="s">
        <v>3445</v>
      </c>
      <c r="H1064" s="35"/>
      <c r="K1064" s="29" t="e">
        <f t="shared" si="347"/>
        <v>#REF!</v>
      </c>
      <c r="L1064" s="30">
        <v>1</v>
      </c>
      <c r="M1064" s="19" t="e">
        <f t="shared" si="352"/>
        <v>#REF!</v>
      </c>
      <c r="N1064" s="29">
        <v>16</v>
      </c>
      <c r="O1064" s="19" t="e">
        <f t="shared" si="353"/>
        <v>#REF!</v>
      </c>
      <c r="P1064" s="30">
        <v>25</v>
      </c>
      <c r="Q1064" s="19" t="str">
        <f t="shared" si="354"/>
        <v>Ara</v>
      </c>
      <c r="R1064" s="19">
        <f t="shared" si="355"/>
        <v>26</v>
      </c>
      <c r="S1064" s="30">
        <v>42</v>
      </c>
      <c r="T1064" s="19" t="str">
        <f t="shared" si="348"/>
        <v>Psittaculidae</v>
      </c>
      <c r="U1064" s="29" t="s">
        <v>3443</v>
      </c>
      <c r="V1064" s="19" t="e">
        <f t="array" aca="1" ref="V1064" ca="1">_xludf.XLOOKUP(U1064,#REF!,#REF!)</f>
        <v>#NAME?</v>
      </c>
      <c r="W1064" s="29">
        <v>11789</v>
      </c>
      <c r="X1064" s="3" t="str">
        <f t="shared" si="356"/>
        <v/>
      </c>
      <c r="Y1064" s="2" t="e">
        <f t="shared" si="349"/>
        <v>#REF!</v>
      </c>
      <c r="Z1064" s="20" t="e">
        <f t="shared" si="350"/>
        <v>#REF!</v>
      </c>
      <c r="AA1064" s="2" t="e">
        <f t="shared" si="351"/>
        <v>#REF!</v>
      </c>
      <c r="AB1064" s="20" t="str">
        <f t="shared" si="341"/>
        <v>Old World Parrots</v>
      </c>
      <c r="AC1064" s="2" t="e">
        <f t="array" ref="AC1064">IF(K1064="3_art",IF(AB1064=_xludf.XLOOKUP(W1064,#REF!,#REF!),"",_xludf.XLOOKUP(W1064,#REF!,#REF!)),IF(K1064="2_familj",IF(AB1064=_xludf.XLOOKUP(W1064,#REF!,#REF!),"",_xludf.XLOOKUP(W1064,#REF!,#REF!)),""))</f>
        <v>#REF!</v>
      </c>
    </row>
    <row r="1065" spans="1:29" ht="13.5" customHeight="1">
      <c r="A1065" s="96"/>
      <c r="B1065" s="157" t="s">
        <v>3320</v>
      </c>
      <c r="C1065" s="159"/>
      <c r="D1065" s="96"/>
      <c r="E1065" s="166" t="s">
        <v>3446</v>
      </c>
      <c r="F1065" s="159" t="s">
        <v>3447</v>
      </c>
      <c r="G1065" s="159" t="s">
        <v>3448</v>
      </c>
      <c r="H1065" s="160"/>
      <c r="I1065" s="1"/>
      <c r="J1065" s="2"/>
      <c r="K1065" s="29" t="e">
        <f t="shared" si="347"/>
        <v>#REF!</v>
      </c>
      <c r="L1065" s="30">
        <v>1</v>
      </c>
      <c r="M1065" s="19" t="e">
        <f t="shared" si="352"/>
        <v>#REF!</v>
      </c>
      <c r="N1065" s="29">
        <v>16</v>
      </c>
      <c r="O1065" s="19" t="e">
        <f t="shared" si="353"/>
        <v>#REF!</v>
      </c>
      <c r="P1065" s="30">
        <v>25</v>
      </c>
      <c r="Q1065" s="19" t="str">
        <f t="shared" si="354"/>
        <v>Psittacula</v>
      </c>
      <c r="R1065" s="19">
        <f t="shared" si="355"/>
        <v>27</v>
      </c>
      <c r="S1065" s="30">
        <v>43</v>
      </c>
      <c r="T1065" s="19" t="str">
        <f t="shared" si="348"/>
        <v>Psittacula krameri</v>
      </c>
      <c r="U1065" s="29" t="s">
        <v>3446</v>
      </c>
      <c r="V1065" s="19" t="e">
        <f t="array" aca="1" ref="V1065" ca="1">_xludf.XLOOKUP(U1065,#REF!,#REF!)</f>
        <v>#NAME?</v>
      </c>
      <c r="W1065" s="29">
        <v>11950</v>
      </c>
      <c r="X1065" s="3" t="str">
        <f t="shared" si="356"/>
        <v/>
      </c>
      <c r="Y1065" s="2" t="e">
        <f t="shared" si="349"/>
        <v>#REF!</v>
      </c>
      <c r="Z1065" s="2" t="e">
        <f t="shared" si="350"/>
        <v>#REF!</v>
      </c>
      <c r="AA1065" s="2" t="e">
        <f t="shared" si="351"/>
        <v>#REF!</v>
      </c>
      <c r="AB1065" s="2" t="str">
        <f t="shared" si="341"/>
        <v>Rose-ringed Parakeet</v>
      </c>
      <c r="AC1065" s="2" t="e">
        <f t="array" ref="AC1065">IF(K1065="3_art",IF(AB1065=_xludf.XLOOKUP(W1065,#REF!,#REF!),"",_xludf.XLOOKUP(W1065,#REF!,#REF!)),IF(K1065="2_familj",IF(AB1065=_xludf.XLOOKUP(W1065,#REF!,#REF!),"",_xludf.XLOOKUP(W1065,#REF!,#REF!)),""))</f>
        <v>#REF!</v>
      </c>
    </row>
    <row r="1066" spans="1:29" ht="13.5" customHeight="1">
      <c r="A1066" s="96"/>
      <c r="B1066" s="157" t="s">
        <v>3320</v>
      </c>
      <c r="C1066" s="159"/>
      <c r="D1066" s="96"/>
      <c r="E1066" s="166" t="s">
        <v>3449</v>
      </c>
      <c r="F1066" s="159" t="s">
        <v>3450</v>
      </c>
      <c r="G1066" s="159" t="s">
        <v>3451</v>
      </c>
      <c r="H1066" s="160"/>
      <c r="I1066" s="1"/>
      <c r="J1066" s="2"/>
      <c r="K1066" s="29" t="e">
        <f t="shared" si="347"/>
        <v>#REF!</v>
      </c>
      <c r="L1066" s="30">
        <v>1</v>
      </c>
      <c r="M1066" s="19" t="e">
        <f t="shared" si="352"/>
        <v>#REF!</v>
      </c>
      <c r="N1066" s="29">
        <v>16</v>
      </c>
      <c r="O1066" s="19" t="e">
        <f t="shared" si="353"/>
        <v>#REF!</v>
      </c>
      <c r="P1066" s="30">
        <v>25</v>
      </c>
      <c r="Q1066" s="19" t="str">
        <f t="shared" si="354"/>
        <v>Melopsittacus</v>
      </c>
      <c r="R1066" s="19">
        <f t="shared" si="355"/>
        <v>28</v>
      </c>
      <c r="S1066" s="30">
        <v>44</v>
      </c>
      <c r="T1066" s="19" t="str">
        <f t="shared" si="348"/>
        <v>Melopsittacus undulatus</v>
      </c>
      <c r="U1066" s="29" t="s">
        <v>3449</v>
      </c>
      <c r="V1066" s="19" t="e">
        <f t="array" aca="1" ref="V1066" ca="1">_xludf.XLOOKUP(U1066,#REF!,#REF!)</f>
        <v>#NAME?</v>
      </c>
      <c r="W1066" s="29">
        <v>12184</v>
      </c>
      <c r="X1066" s="3" t="str">
        <f t="shared" si="356"/>
        <v/>
      </c>
      <c r="Y1066" s="2" t="e">
        <f t="shared" si="349"/>
        <v>#REF!</v>
      </c>
      <c r="Z1066" s="2" t="e">
        <f t="shared" si="350"/>
        <v>#REF!</v>
      </c>
      <c r="AA1066" s="2" t="e">
        <f t="shared" si="351"/>
        <v>#REF!</v>
      </c>
      <c r="AB1066" s="2" t="str">
        <f t="shared" si="341"/>
        <v>Budgerigar</v>
      </c>
      <c r="AC1066" s="2" t="e">
        <f t="array" ref="AC1066">IF(K1066="3_art",IF(AB1066=_xludf.XLOOKUP(W1066,#REF!,#REF!),"",_xludf.XLOOKUP(W1066,#REF!,#REF!)),IF(K1066="2_familj",IF(AB1066=_xludf.XLOOKUP(W1066,#REF!,#REF!),"",_xludf.XLOOKUP(W1066,#REF!,#REF!)),""))</f>
        <v>#REF!</v>
      </c>
    </row>
    <row r="1067" spans="1:29" ht="21" customHeight="1">
      <c r="A1067" s="22"/>
      <c r="B1067" s="22"/>
      <c r="C1067" s="23"/>
      <c r="D1067" s="156"/>
      <c r="E1067" s="26" t="s">
        <v>1901</v>
      </c>
      <c r="F1067" s="26" t="s">
        <v>1902</v>
      </c>
      <c r="G1067" s="27"/>
      <c r="H1067" s="27"/>
      <c r="I1067" s="28"/>
      <c r="J1067" s="28"/>
      <c r="K1067" s="29" t="e">
        <f t="shared" si="347"/>
        <v>#REF!</v>
      </c>
      <c r="L1067" s="30">
        <v>1</v>
      </c>
      <c r="M1067" s="19" t="e">
        <f t="shared" si="352"/>
        <v>#REF!</v>
      </c>
      <c r="N1067" s="29">
        <v>17</v>
      </c>
      <c r="O1067" s="19" t="e">
        <f t="shared" si="353"/>
        <v>#REF!</v>
      </c>
      <c r="P1067" s="30">
        <v>25</v>
      </c>
      <c r="Q1067" s="19" t="str">
        <f t="shared" si="354"/>
        <v>Melopsittacus</v>
      </c>
      <c r="R1067" s="19">
        <f t="shared" si="355"/>
        <v>28</v>
      </c>
      <c r="S1067" s="30">
        <v>44</v>
      </c>
      <c r="T1067" s="19" t="str">
        <f t="shared" si="348"/>
        <v>PASSERIFORMES</v>
      </c>
      <c r="U1067" s="29" t="s">
        <v>1901</v>
      </c>
      <c r="V1067" s="19" t="e">
        <f t="array" aca="1" ref="V1067" ca="1">_xludf.XLOOKUP(U1067,#REF!,#REF!)</f>
        <v>#NAME?</v>
      </c>
      <c r="W1067" s="29">
        <v>12324</v>
      </c>
      <c r="X1067" s="3" t="str">
        <f t="shared" si="356"/>
        <v/>
      </c>
      <c r="Y1067" s="2" t="e">
        <f t="shared" si="349"/>
        <v>#REF!</v>
      </c>
      <c r="Z1067" s="20" t="e">
        <f t="shared" si="350"/>
        <v>#REF!</v>
      </c>
      <c r="AA1067" s="2" t="e">
        <f t="shared" si="351"/>
        <v>#REF!</v>
      </c>
      <c r="AB1067" s="2">
        <f t="shared" si="341"/>
        <v>0</v>
      </c>
      <c r="AC1067" s="2" t="e">
        <f t="array" ref="AC1067">IF(K1067="3_art",IF(AB1067=_xludf.XLOOKUP(W1067,#REF!,#REF!),"",_xludf.XLOOKUP(W1067,#REF!,#REF!)),IF(K1067="2_familj",IF(AB1067=_xludf.XLOOKUP(W1067,#REF!,#REF!),"",_xludf.XLOOKUP(W1067,#REF!,#REF!)),""))</f>
        <v>#REF!</v>
      </c>
    </row>
    <row r="1068" spans="1:29" ht="13.5" customHeight="1">
      <c r="A1068" s="71"/>
      <c r="B1068" s="71"/>
      <c r="C1068" s="71"/>
      <c r="D1068" s="110"/>
      <c r="E1068" s="36" t="s">
        <v>3452</v>
      </c>
      <c r="F1068" s="36" t="s">
        <v>3453</v>
      </c>
      <c r="G1068" s="36" t="s">
        <v>3454</v>
      </c>
      <c r="H1068" s="35"/>
      <c r="K1068" s="29" t="e">
        <f t="shared" si="347"/>
        <v>#REF!</v>
      </c>
      <c r="L1068" s="30">
        <v>1</v>
      </c>
      <c r="M1068" s="19" t="e">
        <f t="shared" si="352"/>
        <v>#REF!</v>
      </c>
      <c r="N1068" s="29">
        <v>17</v>
      </c>
      <c r="O1068" s="19" t="e">
        <f t="shared" si="353"/>
        <v>#REF!</v>
      </c>
      <c r="P1068" s="30">
        <v>26</v>
      </c>
      <c r="Q1068" s="19" t="str">
        <f t="shared" si="354"/>
        <v>Melopsittacus</v>
      </c>
      <c r="R1068" s="19">
        <f t="shared" si="355"/>
        <v>28</v>
      </c>
      <c r="S1068" s="30">
        <v>44</v>
      </c>
      <c r="T1068" s="19" t="str">
        <f t="shared" si="348"/>
        <v>Pycnonotidae</v>
      </c>
      <c r="U1068" s="29" t="s">
        <v>3452</v>
      </c>
      <c r="V1068" s="19" t="e">
        <f t="array" aca="1" ref="V1068" ca="1">_xludf.XLOOKUP(U1068,#REF!,#REF!)</f>
        <v>#NAME?</v>
      </c>
      <c r="W1068" s="29">
        <v>23278</v>
      </c>
      <c r="X1068" s="3" t="str">
        <f t="shared" si="356"/>
        <v/>
      </c>
      <c r="Y1068" s="2" t="e">
        <f t="shared" si="349"/>
        <v>#REF!</v>
      </c>
      <c r="Z1068" s="20" t="e">
        <f t="shared" si="350"/>
        <v>#REF!</v>
      </c>
      <c r="AA1068" s="2" t="e">
        <f t="shared" si="351"/>
        <v>#REF!</v>
      </c>
      <c r="AB1068" s="20" t="str">
        <f t="shared" si="341"/>
        <v>Bulbuls</v>
      </c>
      <c r="AC1068" s="2" t="e">
        <f t="array" ref="AC1068">IF(K1068="3_art",IF(AB1068=_xludf.XLOOKUP(W1068,#REF!,#REF!),"",_xludf.XLOOKUP(W1068,#REF!,#REF!)),IF(K1068="2_familj",IF(AB1068=_xludf.XLOOKUP(W1068,#REF!,#REF!),"",_xludf.XLOOKUP(W1068,#REF!,#REF!)),""))</f>
        <v>#REF!</v>
      </c>
    </row>
    <row r="1069" spans="1:29" ht="13.5" customHeight="1">
      <c r="A1069" s="96"/>
      <c r="B1069" s="162" t="s">
        <v>3320</v>
      </c>
      <c r="C1069" s="164"/>
      <c r="D1069" s="167"/>
      <c r="E1069" s="169" t="s">
        <v>3455</v>
      </c>
      <c r="F1069" s="164" t="s">
        <v>3456</v>
      </c>
      <c r="G1069" s="164" t="s">
        <v>3457</v>
      </c>
      <c r="H1069" s="165" t="s">
        <v>95</v>
      </c>
      <c r="I1069" s="1"/>
      <c r="J1069" s="2"/>
      <c r="K1069" s="29"/>
      <c r="L1069" s="30"/>
      <c r="M1069" s="19"/>
      <c r="N1069" s="29"/>
      <c r="O1069" s="19"/>
      <c r="P1069" s="30"/>
      <c r="Q1069" s="19"/>
      <c r="R1069" s="19"/>
      <c r="S1069" s="30"/>
      <c r="T1069" s="19"/>
      <c r="U1069" s="29"/>
      <c r="V1069" s="19"/>
      <c r="W1069" s="29"/>
      <c r="X1069" s="3"/>
      <c r="Y1069" s="2"/>
      <c r="Z1069" s="2"/>
      <c r="AA1069" s="2"/>
      <c r="AB1069" s="2"/>
      <c r="AC1069" s="2"/>
    </row>
    <row r="1070" spans="1:29" ht="13.5" customHeight="1">
      <c r="A1070" s="96"/>
      <c r="B1070" s="157" t="s">
        <v>3320</v>
      </c>
      <c r="C1070" s="159"/>
      <c r="D1070" s="96"/>
      <c r="E1070" s="166" t="s">
        <v>3458</v>
      </c>
      <c r="F1070" s="159" t="s">
        <v>3459</v>
      </c>
      <c r="G1070" s="159" t="s">
        <v>3460</v>
      </c>
      <c r="H1070" s="160"/>
      <c r="I1070" s="1"/>
      <c r="J1070" s="2"/>
      <c r="K1070" s="29" t="e">
        <f t="shared" ref="K1070:K1090" si="357">IF(#REF!="Ordning","1_ordning",IF(#REF!="Familj","2_familj",IF(LEN(E1070)-LEN(SUBSTITUTE(E1070," ",""))=1,"3_art",IF(LEN(E1070)-LEN(SUBSTITUTE(E1070," ",""))=5,"4_underart","9_CHECK ERROR"))))</f>
        <v>#REF!</v>
      </c>
      <c r="L1070" s="30">
        <v>1</v>
      </c>
      <c r="M1070" s="19" t="e">
        <f>IF(K1070="1_ordning",M1068+1,M1068)</f>
        <v>#REF!</v>
      </c>
      <c r="N1070" s="29">
        <v>17</v>
      </c>
      <c r="O1070" s="19" t="e">
        <f>IF(K1070="2_familj",O1068+1,O1068)</f>
        <v>#REF!</v>
      </c>
      <c r="P1070" s="30">
        <v>26</v>
      </c>
      <c r="Q1070" s="19" t="str">
        <f>IF(LEN(E1070)-LEN(SUBSTITUTE(E1070," ",""))=1,LEFT(E1070,FIND(" ",E1070)-1),Q1068)</f>
        <v>Hypsipetes</v>
      </c>
      <c r="R1070" s="19">
        <f>IF(Q1070&lt;&gt;Q1068,R1068+1,R1068)</f>
        <v>29</v>
      </c>
      <c r="S1070" s="30">
        <v>45</v>
      </c>
      <c r="T1070" s="19" t="str">
        <f t="shared" ref="T1070:T1090" si="358">IF(LEN(E1070)-LEN(SUBSTITUTE(E1070,".",""))=0,TRIM(E1070),TRIM(CONCATENATE(LEFT(TRIM(E1070),FIND(" ",TRIM(E1070))-1)," ",MID(TRIM(E1070),FIND(" ",TRIM(E1070))+4,99)," ",MID(TRIM(E1070),FIND(" ",TRIM(E1070))+4,99))))</f>
        <v>Hypsipetes leucocephalus</v>
      </c>
      <c r="U1070" s="29" t="s">
        <v>3458</v>
      </c>
      <c r="V1070" s="19" t="e">
        <f t="array" aca="1" ref="V1070" ca="1">_xludf.XLOOKUP(U1070,#REF!,#REF!)</f>
        <v>#NAME?</v>
      </c>
      <c r="W1070" s="29">
        <v>23718</v>
      </c>
      <c r="X1070" s="3" t="str">
        <f>IF(W1070&gt;W1068,"","Fel i ordningen!")</f>
        <v/>
      </c>
      <c r="Y1070" s="2" t="e">
        <f t="shared" ref="Y1070:Y1090" si="359">IF(K1070="4_underart",CONCATENATE("   ",U1070),U1070)</f>
        <v>#REF!</v>
      </c>
      <c r="Z1070" s="2" t="e">
        <f t="shared" ref="Z1070:Z1090" si="360">IF(#REF!&lt;&gt;"Ordning",IF(#REF!&lt;&gt;"Familj",#REF!,""),"")</f>
        <v>#REF!</v>
      </c>
      <c r="AA1070" s="2" t="e">
        <f t="shared" ref="AA1070:AA1090" si="361">IF(#REF!="Ordning",#REF!,IF(#REF!="Familj",#REF!,""))</f>
        <v>#REF!</v>
      </c>
      <c r="AB1070" s="2" t="str">
        <f t="shared" ref="AB1070:AB1094" si="362">IF(LEFT(G1070,7)="Ordning",PROPER(MID(G1070,9,999)),IF(LEFT(G1070,6)="Familj",PROPER(MID(G1070,8,999)),G1070))</f>
        <v>Black Bulbul</v>
      </c>
      <c r="AC1070" s="2" t="e">
        <f t="array" ref="AC1070">IF(K1070="3_art",IF(AB1070=_xludf.XLOOKUP(W1070,#REF!,#REF!),"",_xludf.XLOOKUP(W1070,#REF!,#REF!)),IF(K1070="2_familj",IF(AB1070=_xludf.XLOOKUP(W1070,#REF!,#REF!),"",_xludf.XLOOKUP(W1070,#REF!,#REF!)),""))</f>
        <v>#REF!</v>
      </c>
    </row>
    <row r="1071" spans="1:29" ht="13.5" customHeight="1">
      <c r="A1071" s="71"/>
      <c r="B1071" s="71"/>
      <c r="C1071" s="71"/>
      <c r="D1071" s="110"/>
      <c r="E1071" s="36" t="s">
        <v>3461</v>
      </c>
      <c r="F1071" s="36" t="s">
        <v>3462</v>
      </c>
      <c r="G1071" s="36" t="s">
        <v>3463</v>
      </c>
      <c r="H1071" s="35"/>
      <c r="K1071" s="29" t="e">
        <f t="shared" si="357"/>
        <v>#REF!</v>
      </c>
      <c r="L1071" s="30">
        <v>1</v>
      </c>
      <c r="M1071" s="19" t="e">
        <f t="shared" ref="M1071:M1086" si="363">IF(K1071="1_ordning",M1070+1,M1070)</f>
        <v>#REF!</v>
      </c>
      <c r="N1071" s="29">
        <v>17</v>
      </c>
      <c r="O1071" s="19" t="e">
        <f t="shared" ref="O1071:O1086" si="364">IF(K1071="2_familj",O1070+1,O1070)</f>
        <v>#REF!</v>
      </c>
      <c r="P1071" s="30">
        <v>27</v>
      </c>
      <c r="Q1071" s="19" t="str">
        <f t="shared" ref="Q1071:Q1086" si="365">IF(LEN(E1071)-LEN(SUBSTITUTE(E1071," ",""))=1,LEFT(E1071,FIND(" ",E1071)-1),Q1070)</f>
        <v>Hypsipetes</v>
      </c>
      <c r="R1071" s="19">
        <f t="shared" ref="R1071:R1086" si="366">IF(Q1071&lt;&gt;Q1070,R1070+1,R1070)</f>
        <v>29</v>
      </c>
      <c r="S1071" s="30">
        <v>45</v>
      </c>
      <c r="T1071" s="19" t="str">
        <f t="shared" si="358"/>
        <v>Leiothrichidae</v>
      </c>
      <c r="U1071" s="29" t="s">
        <v>3461</v>
      </c>
      <c r="V1071" s="19" t="e">
        <f t="array" aca="1" ref="V1071" ca="1">_xludf.XLOOKUP(U1071,#REF!,#REF!)</f>
        <v>#NAME?</v>
      </c>
      <c r="W1071" s="29">
        <v>24807</v>
      </c>
      <c r="X1071" s="3" t="str">
        <f t="shared" ref="X1071:X1090" si="367">IF(W1071&gt;W1070,"","Fel i ordningen!")</f>
        <v/>
      </c>
      <c r="Y1071" s="2" t="e">
        <f t="shared" si="359"/>
        <v>#REF!</v>
      </c>
      <c r="Z1071" s="20" t="e">
        <f t="shared" si="360"/>
        <v>#REF!</v>
      </c>
      <c r="AA1071" s="2" t="e">
        <f t="shared" si="361"/>
        <v>#REF!</v>
      </c>
      <c r="AB1071" s="20" t="str">
        <f t="shared" si="362"/>
        <v>Laughingthrushes and Allies</v>
      </c>
      <c r="AC1071" s="2" t="e">
        <f t="array" ref="AC1071">IF(K1071="3_art",IF(AB1071=_xludf.XLOOKUP(W1071,#REF!,#REF!),"",_xludf.XLOOKUP(W1071,#REF!,#REF!)),IF(K1071="2_familj",IF(AB1071=_xludf.XLOOKUP(W1071,#REF!,#REF!),"",_xludf.XLOOKUP(W1071,#REF!,#REF!)),""))</f>
        <v>#REF!</v>
      </c>
    </row>
    <row r="1072" spans="1:29" ht="13.5" customHeight="1">
      <c r="A1072" s="96"/>
      <c r="B1072" s="157" t="s">
        <v>3320</v>
      </c>
      <c r="C1072" s="159"/>
      <c r="D1072" s="96"/>
      <c r="E1072" s="166" t="s">
        <v>3464</v>
      </c>
      <c r="F1072" s="159" t="s">
        <v>3465</v>
      </c>
      <c r="G1072" s="159" t="s">
        <v>3466</v>
      </c>
      <c r="H1072" s="160"/>
      <c r="I1072" s="1"/>
      <c r="J1072" s="2"/>
      <c r="K1072" s="29" t="e">
        <f t="shared" si="357"/>
        <v>#REF!</v>
      </c>
      <c r="L1072" s="30">
        <v>1</v>
      </c>
      <c r="M1072" s="19" t="e">
        <f t="shared" si="363"/>
        <v>#REF!</v>
      </c>
      <c r="N1072" s="29">
        <v>17</v>
      </c>
      <c r="O1072" s="19" t="e">
        <f t="shared" si="364"/>
        <v>#REF!</v>
      </c>
      <c r="P1072" s="30">
        <v>27</v>
      </c>
      <c r="Q1072" s="19" t="str">
        <f t="shared" si="365"/>
        <v>Ianthocincla</v>
      </c>
      <c r="R1072" s="19">
        <f t="shared" si="366"/>
        <v>30</v>
      </c>
      <c r="S1072" s="30">
        <v>46</v>
      </c>
      <c r="T1072" s="19" t="str">
        <f t="shared" si="358"/>
        <v>Ianthocincla ocellata</v>
      </c>
      <c r="U1072" s="29" t="s">
        <v>3464</v>
      </c>
      <c r="V1072" s="19" t="e">
        <f t="array" aca="1" ref="V1072" ca="1">_xludf.XLOOKUP(U1072,#REF!,#REF!)</f>
        <v>#NAME?</v>
      </c>
      <c r="W1072" s="29">
        <v>25184</v>
      </c>
      <c r="X1072" s="3" t="str">
        <f t="shared" si="367"/>
        <v/>
      </c>
      <c r="Y1072" s="2" t="e">
        <f t="shared" si="359"/>
        <v>#REF!</v>
      </c>
      <c r="Z1072" s="2" t="e">
        <f t="shared" si="360"/>
        <v>#REF!</v>
      </c>
      <c r="AA1072" s="2" t="e">
        <f t="shared" si="361"/>
        <v>#REF!</v>
      </c>
      <c r="AB1072" s="2" t="str">
        <f t="shared" si="362"/>
        <v>Spotted Laughingthrush</v>
      </c>
      <c r="AC1072" s="2" t="e">
        <f t="array" ref="AC1072">IF(K1072="3_art",IF(AB1072=_xludf.XLOOKUP(W1072,#REF!,#REF!),"",_xludf.XLOOKUP(W1072,#REF!,#REF!)),IF(K1072="2_familj",IF(AB1072=_xludf.XLOOKUP(W1072,#REF!,#REF!),"",_xludf.XLOOKUP(W1072,#REF!,#REF!)),""))</f>
        <v>#REF!</v>
      </c>
    </row>
    <row r="1073" spans="1:29" ht="13.5" customHeight="1">
      <c r="A1073" s="71"/>
      <c r="B1073" s="71"/>
      <c r="C1073" s="71"/>
      <c r="D1073" s="110"/>
      <c r="E1073" s="36" t="s">
        <v>2568</v>
      </c>
      <c r="F1073" s="36" t="s">
        <v>2569</v>
      </c>
      <c r="G1073" s="35" t="s">
        <v>2570</v>
      </c>
      <c r="H1073" s="35"/>
      <c r="K1073" s="29" t="e">
        <f t="shared" si="357"/>
        <v>#REF!</v>
      </c>
      <c r="L1073" s="30">
        <v>1</v>
      </c>
      <c r="M1073" s="19" t="e">
        <f t="shared" si="363"/>
        <v>#REF!</v>
      </c>
      <c r="N1073" s="29">
        <v>17</v>
      </c>
      <c r="O1073" s="19" t="e">
        <f t="shared" si="364"/>
        <v>#REF!</v>
      </c>
      <c r="P1073" s="30">
        <v>28</v>
      </c>
      <c r="Q1073" s="19" t="str">
        <f t="shared" si="365"/>
        <v>Ianthocincla</v>
      </c>
      <c r="R1073" s="19">
        <f t="shared" si="366"/>
        <v>30</v>
      </c>
      <c r="S1073" s="30">
        <v>46</v>
      </c>
      <c r="T1073" s="19" t="str">
        <f t="shared" si="358"/>
        <v>Sturnidae</v>
      </c>
      <c r="U1073" s="29" t="s">
        <v>2568</v>
      </c>
      <c r="V1073" s="19" t="e">
        <f t="array" aca="1" ref="V1073" ca="1">_xludf.XLOOKUP(U1073,#REF!,#REF!)</f>
        <v>#NAME?</v>
      </c>
      <c r="W1073" s="29">
        <v>26183</v>
      </c>
      <c r="X1073" s="3" t="str">
        <f t="shared" si="367"/>
        <v/>
      </c>
      <c r="Y1073" s="2" t="e">
        <f t="shared" si="359"/>
        <v>#REF!</v>
      </c>
      <c r="Z1073" s="20" t="e">
        <f t="shared" si="360"/>
        <v>#REF!</v>
      </c>
      <c r="AA1073" s="2" t="e">
        <f t="shared" si="361"/>
        <v>#REF!</v>
      </c>
      <c r="AB1073" s="2" t="str">
        <f t="shared" si="362"/>
        <v>Rhabdornis, Starlings, and Mynas</v>
      </c>
      <c r="AC1073" s="2" t="e">
        <f t="array" ref="AC1073">IF(K1073="3_art",IF(AB1073=_xludf.XLOOKUP(W1073,#REF!,#REF!),"",_xludf.XLOOKUP(W1073,#REF!,#REF!)),IF(K1073="2_familj",IF(AB1073=_xludf.XLOOKUP(W1073,#REF!,#REF!),"",_xludf.XLOOKUP(W1073,#REF!,#REF!)),""))</f>
        <v>#REF!</v>
      </c>
    </row>
    <row r="1074" spans="1:29" ht="13.5" customHeight="1">
      <c r="A1074" s="96"/>
      <c r="B1074" s="157" t="s">
        <v>3320</v>
      </c>
      <c r="C1074" s="159"/>
      <c r="D1074" s="96"/>
      <c r="E1074" s="166" t="s">
        <v>3467</v>
      </c>
      <c r="F1074" s="159" t="s">
        <v>3468</v>
      </c>
      <c r="G1074" s="159" t="s">
        <v>3469</v>
      </c>
      <c r="H1074" s="160"/>
      <c r="I1074" s="1"/>
      <c r="J1074" s="2"/>
      <c r="K1074" s="29" t="e">
        <f t="shared" si="357"/>
        <v>#REF!</v>
      </c>
      <c r="L1074" s="30">
        <v>1</v>
      </c>
      <c r="M1074" s="19" t="e">
        <f t="shared" si="363"/>
        <v>#REF!</v>
      </c>
      <c r="N1074" s="29">
        <v>17</v>
      </c>
      <c r="O1074" s="19" t="e">
        <f t="shared" si="364"/>
        <v>#REF!</v>
      </c>
      <c r="P1074" s="30">
        <v>28</v>
      </c>
      <c r="Q1074" s="19" t="str">
        <f t="shared" si="365"/>
        <v>Acridotheres</v>
      </c>
      <c r="R1074" s="19">
        <f t="shared" si="366"/>
        <v>31</v>
      </c>
      <c r="S1074" s="30">
        <v>47</v>
      </c>
      <c r="T1074" s="19" t="str">
        <f t="shared" si="358"/>
        <v>Acridotheres tristis</v>
      </c>
      <c r="U1074" s="29" t="s">
        <v>3467</v>
      </c>
      <c r="V1074" s="19" t="e">
        <f t="array" aca="1" ref="V1074" ca="1">_xludf.XLOOKUP(U1074,#REF!,#REF!)</f>
        <v>#NAME?</v>
      </c>
      <c r="W1074" s="29">
        <v>26373</v>
      </c>
      <c r="X1074" s="3" t="str">
        <f t="shared" si="367"/>
        <v/>
      </c>
      <c r="Y1074" s="2" t="e">
        <f t="shared" si="359"/>
        <v>#REF!</v>
      </c>
      <c r="Z1074" s="2" t="e">
        <f t="shared" si="360"/>
        <v>#REF!</v>
      </c>
      <c r="AA1074" s="2" t="e">
        <f t="shared" si="361"/>
        <v>#REF!</v>
      </c>
      <c r="AB1074" s="2" t="str">
        <f t="shared" si="362"/>
        <v>Common Myna</v>
      </c>
      <c r="AC1074" s="2" t="e">
        <f t="array" ref="AC1074">IF(K1074="3_art",IF(AB1074=_xludf.XLOOKUP(W1074,#REF!,#REF!),"",_xludf.XLOOKUP(W1074,#REF!,#REF!)),IF(K1074="2_familj",IF(AB1074=_xludf.XLOOKUP(W1074,#REF!,#REF!),"",_xludf.XLOOKUP(W1074,#REF!,#REF!)),""))</f>
        <v>#REF!</v>
      </c>
    </row>
    <row r="1075" spans="1:29" ht="13.5" customHeight="1">
      <c r="A1075" s="96"/>
      <c r="B1075" s="159" t="s">
        <v>3320</v>
      </c>
      <c r="C1075" s="159"/>
      <c r="D1075" s="96"/>
      <c r="E1075" s="168" t="s">
        <v>3470</v>
      </c>
      <c r="F1075" s="159" t="s">
        <v>3471</v>
      </c>
      <c r="G1075" s="159" t="s">
        <v>3472</v>
      </c>
      <c r="H1075" s="160"/>
      <c r="I1075" s="1"/>
      <c r="J1075" s="2"/>
      <c r="K1075" s="29" t="e">
        <f t="shared" si="357"/>
        <v>#REF!</v>
      </c>
      <c r="L1075" s="30">
        <v>1</v>
      </c>
      <c r="M1075" s="19" t="e">
        <f t="shared" si="363"/>
        <v>#REF!</v>
      </c>
      <c r="N1075" s="29">
        <v>17</v>
      </c>
      <c r="O1075" s="19" t="e">
        <f t="shared" si="364"/>
        <v>#REF!</v>
      </c>
      <c r="P1075" s="30">
        <v>28</v>
      </c>
      <c r="Q1075" s="19" t="str">
        <f t="shared" si="365"/>
        <v>Lamprotornis</v>
      </c>
      <c r="R1075" s="19">
        <f t="shared" si="366"/>
        <v>32</v>
      </c>
      <c r="S1075" s="30">
        <v>48</v>
      </c>
      <c r="T1075" s="19" t="str">
        <f t="shared" si="358"/>
        <v>Lamprotornis chalybaeus</v>
      </c>
      <c r="U1075" s="29" t="s">
        <v>3470</v>
      </c>
      <c r="V1075" s="19" t="e">
        <f t="array" aca="1" ref="V1075" ca="1">_xludf.XLOOKUP(U1075,#REF!,#REF!)</f>
        <v>#NAME?</v>
      </c>
      <c r="W1075" s="29">
        <v>26473</v>
      </c>
      <c r="X1075" s="3" t="str">
        <f t="shared" si="367"/>
        <v/>
      </c>
      <c r="Y1075" s="2" t="e">
        <f t="shared" si="359"/>
        <v>#REF!</v>
      </c>
      <c r="Z1075" s="2" t="e">
        <f t="shared" si="360"/>
        <v>#REF!</v>
      </c>
      <c r="AA1075" s="2" t="e">
        <f t="shared" si="361"/>
        <v>#REF!</v>
      </c>
      <c r="AB1075" s="2" t="str">
        <f t="shared" si="362"/>
        <v>Greater Blue-eared Starling</v>
      </c>
      <c r="AC1075" s="2" t="e">
        <f t="array" ref="AC1075">IF(K1075="3_art",IF(AB1075=_xludf.XLOOKUP(W1075,#REF!,#REF!),"",_xludf.XLOOKUP(W1075,#REF!,#REF!)),IF(K1075="2_familj",IF(AB1075=_xludf.XLOOKUP(W1075,#REF!,#REF!),"",_xludf.XLOOKUP(W1075,#REF!,#REF!)),""))</f>
        <v>#REF!</v>
      </c>
    </row>
    <row r="1076" spans="1:29" ht="13.5" customHeight="1">
      <c r="A1076" s="96"/>
      <c r="B1076" s="157" t="s">
        <v>3320</v>
      </c>
      <c r="C1076" s="159"/>
      <c r="D1076" s="96"/>
      <c r="E1076" s="168" t="s">
        <v>3473</v>
      </c>
      <c r="F1076" s="159" t="s">
        <v>3474</v>
      </c>
      <c r="G1076" s="159" t="s">
        <v>3475</v>
      </c>
      <c r="H1076" s="160"/>
      <c r="I1076" s="1"/>
      <c r="J1076" s="2"/>
      <c r="K1076" s="29" t="e">
        <f t="shared" si="357"/>
        <v>#REF!</v>
      </c>
      <c r="L1076" s="30">
        <v>1</v>
      </c>
      <c r="M1076" s="19" t="e">
        <f t="shared" si="363"/>
        <v>#REF!</v>
      </c>
      <c r="N1076" s="29">
        <v>17</v>
      </c>
      <c r="O1076" s="19" t="e">
        <f t="shared" si="364"/>
        <v>#REF!</v>
      </c>
      <c r="P1076" s="30">
        <v>28</v>
      </c>
      <c r="Q1076" s="19" t="str">
        <f t="shared" si="365"/>
        <v>Lamprotornis</v>
      </c>
      <c r="R1076" s="19">
        <f t="shared" si="366"/>
        <v>32</v>
      </c>
      <c r="S1076" s="30">
        <v>48</v>
      </c>
      <c r="T1076" s="19" t="str">
        <f t="shared" si="358"/>
        <v>Lamprotornis purpureus</v>
      </c>
      <c r="U1076" s="29" t="s">
        <v>3473</v>
      </c>
      <c r="V1076" s="19" t="e">
        <f t="array" aca="1" ref="V1076" ca="1">_xludf.XLOOKUP(U1076,#REF!,#REF!)</f>
        <v>#NAME?</v>
      </c>
      <c r="W1076" s="29">
        <v>26478</v>
      </c>
      <c r="X1076" s="3" t="str">
        <f t="shared" si="367"/>
        <v/>
      </c>
      <c r="Y1076" s="2" t="e">
        <f t="shared" si="359"/>
        <v>#REF!</v>
      </c>
      <c r="Z1076" s="2" t="e">
        <f t="shared" si="360"/>
        <v>#REF!</v>
      </c>
      <c r="AA1076" s="2" t="e">
        <f t="shared" si="361"/>
        <v>#REF!</v>
      </c>
      <c r="AB1076" s="2" t="str">
        <f t="shared" si="362"/>
        <v>Purple Starling</v>
      </c>
      <c r="AC1076" s="2" t="e">
        <f t="array" ref="AC1076">IF(K1076="3_art",IF(AB1076=_xludf.XLOOKUP(W1076,#REF!,#REF!),"",_xludf.XLOOKUP(W1076,#REF!,#REF!)),IF(K1076="2_familj",IF(AB1076=_xludf.XLOOKUP(W1076,#REF!,#REF!),"",_xludf.XLOOKUP(W1076,#REF!,#REF!)),""))</f>
        <v>#REF!</v>
      </c>
    </row>
    <row r="1077" spans="1:29" ht="13.5" customHeight="1">
      <c r="A1077" s="71"/>
      <c r="B1077" s="71"/>
      <c r="C1077" s="71"/>
      <c r="D1077" s="110"/>
      <c r="E1077" s="36" t="s">
        <v>2667</v>
      </c>
      <c r="F1077" s="36" t="s">
        <v>2668</v>
      </c>
      <c r="G1077" s="36" t="s">
        <v>2669</v>
      </c>
      <c r="H1077" s="35"/>
      <c r="K1077" s="29" t="e">
        <f t="shared" si="357"/>
        <v>#REF!</v>
      </c>
      <c r="L1077" s="30">
        <v>1</v>
      </c>
      <c r="M1077" s="19" t="e">
        <f t="shared" si="363"/>
        <v>#REF!</v>
      </c>
      <c r="N1077" s="29">
        <v>17</v>
      </c>
      <c r="O1077" s="19" t="e">
        <f t="shared" si="364"/>
        <v>#REF!</v>
      </c>
      <c r="P1077" s="30">
        <v>29</v>
      </c>
      <c r="Q1077" s="19" t="str">
        <f t="shared" si="365"/>
        <v>Lamprotornis</v>
      </c>
      <c r="R1077" s="19">
        <f t="shared" si="366"/>
        <v>32</v>
      </c>
      <c r="S1077" s="30">
        <v>48</v>
      </c>
      <c r="T1077" s="19" t="str">
        <f t="shared" si="358"/>
        <v>Muscicapidae</v>
      </c>
      <c r="U1077" s="29" t="s">
        <v>2667</v>
      </c>
      <c r="V1077" s="19" t="e">
        <f t="array" aca="1" ref="V1077" ca="1">_xludf.XLOOKUP(U1077,#REF!,#REF!)</f>
        <v>#NAME?</v>
      </c>
      <c r="W1077" s="29">
        <v>27122</v>
      </c>
      <c r="X1077" s="3" t="str">
        <f t="shared" si="367"/>
        <v/>
      </c>
      <c r="Y1077" s="2" t="e">
        <f t="shared" si="359"/>
        <v>#REF!</v>
      </c>
      <c r="Z1077" s="20" t="e">
        <f t="shared" si="360"/>
        <v>#REF!</v>
      </c>
      <c r="AA1077" s="2" t="e">
        <f t="shared" si="361"/>
        <v>#REF!</v>
      </c>
      <c r="AB1077" s="20" t="str">
        <f t="shared" si="362"/>
        <v>Chats, Old World Flycatchers, and Allies</v>
      </c>
      <c r="AC1077" s="2" t="e">
        <f t="array" ref="AC1077">IF(K1077="3_art",IF(AB1077=_xludf.XLOOKUP(W1077,#REF!,#REF!),"",_xludf.XLOOKUP(W1077,#REF!,#REF!)),IF(K1077="2_familj",IF(AB1077=_xludf.XLOOKUP(W1077,#REF!,#REF!),"",_xludf.XLOOKUP(W1077,#REF!,#REF!)),""))</f>
        <v>#REF!</v>
      </c>
    </row>
    <row r="1078" spans="1:29" ht="13.5" customHeight="1">
      <c r="A1078" s="96"/>
      <c r="B1078" s="157" t="s">
        <v>3320</v>
      </c>
      <c r="C1078" s="159"/>
      <c r="D1078" s="96"/>
      <c r="E1078" s="166" t="s">
        <v>3476</v>
      </c>
      <c r="F1078" s="159" t="s">
        <v>3477</v>
      </c>
      <c r="G1078" s="159" t="s">
        <v>3478</v>
      </c>
      <c r="H1078" s="160"/>
      <c r="I1078" s="1"/>
      <c r="J1078" s="2"/>
      <c r="K1078" s="29" t="e">
        <f t="shared" si="357"/>
        <v>#REF!</v>
      </c>
      <c r="L1078" s="30">
        <v>1</v>
      </c>
      <c r="M1078" s="19" t="e">
        <f t="shared" si="363"/>
        <v>#REF!</v>
      </c>
      <c r="N1078" s="29">
        <v>17</v>
      </c>
      <c r="O1078" s="19" t="e">
        <f t="shared" si="364"/>
        <v>#REF!</v>
      </c>
      <c r="P1078" s="30">
        <v>29</v>
      </c>
      <c r="Q1078" s="19" t="str">
        <f t="shared" si="365"/>
        <v>Ficedula</v>
      </c>
      <c r="R1078" s="19">
        <f t="shared" si="366"/>
        <v>33</v>
      </c>
      <c r="S1078" s="30">
        <v>49</v>
      </c>
      <c r="T1078" s="19" t="str">
        <f t="shared" si="358"/>
        <v>Ficedula narcissina</v>
      </c>
      <c r="U1078" s="29" t="s">
        <v>3476</v>
      </c>
      <c r="V1078" s="19" t="e">
        <f t="array" aca="1" ref="V1078" ca="1">_xludf.XLOOKUP(U1078,#REF!,#REF!)</f>
        <v>#NAME?</v>
      </c>
      <c r="W1078" s="29">
        <v>27795</v>
      </c>
      <c r="X1078" s="3" t="str">
        <f t="shared" si="367"/>
        <v/>
      </c>
      <c r="Y1078" s="2" t="e">
        <f t="shared" si="359"/>
        <v>#REF!</v>
      </c>
      <c r="Z1078" s="2" t="e">
        <f t="shared" si="360"/>
        <v>#REF!</v>
      </c>
      <c r="AA1078" s="2" t="e">
        <f t="shared" si="361"/>
        <v>#REF!</v>
      </c>
      <c r="AB1078" s="2" t="str">
        <f t="shared" si="362"/>
        <v>Narcissus Flycatcher</v>
      </c>
      <c r="AC1078" s="2" t="e">
        <f t="array" ref="AC1078">IF(K1078="3_art",IF(AB1078=_xludf.XLOOKUP(W1078,#REF!,#REF!),"",_xludf.XLOOKUP(W1078,#REF!,#REF!)),IF(K1078="2_familj",IF(AB1078=_xludf.XLOOKUP(W1078,#REF!,#REF!),"",_xludf.XLOOKUP(W1078,#REF!,#REF!)),""))</f>
        <v>#REF!</v>
      </c>
    </row>
    <row r="1079" spans="1:29" ht="13.5" customHeight="1">
      <c r="A1079" s="96"/>
      <c r="B1079" s="157" t="s">
        <v>3320</v>
      </c>
      <c r="C1079" s="159"/>
      <c r="D1079" s="96"/>
      <c r="E1079" s="166" t="s">
        <v>3479</v>
      </c>
      <c r="F1079" s="159" t="s">
        <v>3480</v>
      </c>
      <c r="G1079" s="159" t="s">
        <v>3481</v>
      </c>
      <c r="H1079" s="160"/>
      <c r="I1079" s="1"/>
      <c r="J1079" s="2"/>
      <c r="K1079" s="29" t="e">
        <f t="shared" si="357"/>
        <v>#REF!</v>
      </c>
      <c r="L1079" s="30">
        <v>1</v>
      </c>
      <c r="M1079" s="19" t="e">
        <f t="shared" si="363"/>
        <v>#REF!</v>
      </c>
      <c r="N1079" s="29">
        <v>17</v>
      </c>
      <c r="O1079" s="19" t="e">
        <f t="shared" si="364"/>
        <v>#REF!</v>
      </c>
      <c r="P1079" s="30">
        <v>29</v>
      </c>
      <c r="Q1079" s="19" t="str">
        <f t="shared" si="365"/>
        <v>Phoenicurus</v>
      </c>
      <c r="R1079" s="19">
        <f t="shared" si="366"/>
        <v>34</v>
      </c>
      <c r="S1079" s="30">
        <v>50</v>
      </c>
      <c r="T1079" s="19" t="str">
        <f t="shared" si="358"/>
        <v>Phoenicurus fuliginosus</v>
      </c>
      <c r="U1079" s="29" t="s">
        <v>3479</v>
      </c>
      <c r="V1079" s="19" t="e">
        <f t="array" aca="1" ref="V1079" ca="1">_xludf.XLOOKUP(U1079,#REF!,#REF!)</f>
        <v>#NAME?</v>
      </c>
      <c r="W1079" s="29">
        <v>27908</v>
      </c>
      <c r="X1079" s="3" t="str">
        <f t="shared" si="367"/>
        <v/>
      </c>
      <c r="Y1079" s="2" t="e">
        <f t="shared" si="359"/>
        <v>#REF!</v>
      </c>
      <c r="Z1079" s="2" t="e">
        <f t="shared" si="360"/>
        <v>#REF!</v>
      </c>
      <c r="AA1079" s="2" t="e">
        <f t="shared" si="361"/>
        <v>#REF!</v>
      </c>
      <c r="AB1079" s="2" t="str">
        <f t="shared" si="362"/>
        <v>Plumbeous Water Redstart</v>
      </c>
      <c r="AC1079" s="2" t="e">
        <f t="array" ref="AC1079">IF(K1079="3_art",IF(AB1079=_xludf.XLOOKUP(W1079,#REF!,#REF!),"",_xludf.XLOOKUP(W1079,#REF!,#REF!)),IF(K1079="2_familj",IF(AB1079=_xludf.XLOOKUP(W1079,#REF!,#REF!),"",_xludf.XLOOKUP(W1079,#REF!,#REF!)),""))</f>
        <v>#REF!</v>
      </c>
    </row>
    <row r="1080" spans="1:29" ht="13.5" customHeight="1">
      <c r="A1080" s="71"/>
      <c r="B1080" s="71"/>
      <c r="C1080" s="71"/>
      <c r="D1080" s="110"/>
      <c r="E1080" s="36" t="s">
        <v>3482</v>
      </c>
      <c r="F1080" s="36" t="s">
        <v>3483</v>
      </c>
      <c r="G1080" s="36" t="s">
        <v>3484</v>
      </c>
      <c r="H1080" s="35"/>
      <c r="K1080" s="29" t="e">
        <f t="shared" si="357"/>
        <v>#REF!</v>
      </c>
      <c r="L1080" s="30">
        <v>1</v>
      </c>
      <c r="M1080" s="19" t="e">
        <f t="shared" si="363"/>
        <v>#REF!</v>
      </c>
      <c r="N1080" s="29">
        <v>17</v>
      </c>
      <c r="O1080" s="19" t="e">
        <f t="shared" si="364"/>
        <v>#REF!</v>
      </c>
      <c r="P1080" s="30">
        <v>30</v>
      </c>
      <c r="Q1080" s="19" t="str">
        <f t="shared" si="365"/>
        <v>Phoenicurus</v>
      </c>
      <c r="R1080" s="19">
        <f t="shared" si="366"/>
        <v>34</v>
      </c>
      <c r="S1080" s="30">
        <v>50</v>
      </c>
      <c r="T1080" s="19" t="str">
        <f t="shared" si="358"/>
        <v>Ploceidae</v>
      </c>
      <c r="U1080" s="29" t="s">
        <v>3482</v>
      </c>
      <c r="V1080" s="19" t="e">
        <f t="array" aca="1" ref="V1080" ca="1">_xludf.XLOOKUP(U1080,#REF!,#REF!)</f>
        <v>#NAME?</v>
      </c>
      <c r="W1080" s="29">
        <v>28889</v>
      </c>
      <c r="X1080" s="3" t="str">
        <f t="shared" si="367"/>
        <v/>
      </c>
      <c r="Y1080" s="2" t="e">
        <f t="shared" si="359"/>
        <v>#REF!</v>
      </c>
      <c r="Z1080" s="20" t="e">
        <f t="shared" si="360"/>
        <v>#REF!</v>
      </c>
      <c r="AA1080" s="2" t="e">
        <f t="shared" si="361"/>
        <v>#REF!</v>
      </c>
      <c r="AB1080" s="20" t="str">
        <f t="shared" si="362"/>
        <v>Weavers and Allies</v>
      </c>
      <c r="AC1080" s="2" t="e">
        <f t="array" ref="AC1080">IF(K1080="3_art",IF(AB1080=_xludf.XLOOKUP(W1080,#REF!,#REF!),"",_xludf.XLOOKUP(W1080,#REF!,#REF!)),IF(K1080="2_familj",IF(AB1080=_xludf.XLOOKUP(W1080,#REF!,#REF!),"",_xludf.XLOOKUP(W1080,#REF!,#REF!)),""))</f>
        <v>#REF!</v>
      </c>
    </row>
    <row r="1081" spans="1:29" ht="13.5" customHeight="1">
      <c r="A1081" s="96"/>
      <c r="B1081" s="157" t="s">
        <v>3320</v>
      </c>
      <c r="C1081" s="159"/>
      <c r="D1081" s="96"/>
      <c r="E1081" s="166" t="s">
        <v>3485</v>
      </c>
      <c r="F1081" s="159" t="s">
        <v>3486</v>
      </c>
      <c r="G1081" s="159" t="s">
        <v>3487</v>
      </c>
      <c r="H1081" s="84"/>
      <c r="J1081" s="2"/>
      <c r="K1081" s="29" t="e">
        <f t="shared" si="357"/>
        <v>#REF!</v>
      </c>
      <c r="L1081" s="30">
        <v>1</v>
      </c>
      <c r="M1081" s="19" t="e">
        <f t="shared" si="363"/>
        <v>#REF!</v>
      </c>
      <c r="N1081" s="29">
        <v>17</v>
      </c>
      <c r="O1081" s="19" t="e">
        <f t="shared" si="364"/>
        <v>#REF!</v>
      </c>
      <c r="P1081" s="30">
        <v>30</v>
      </c>
      <c r="Q1081" s="19" t="str">
        <f t="shared" si="365"/>
        <v>Ploceus</v>
      </c>
      <c r="R1081" s="19">
        <f t="shared" si="366"/>
        <v>35</v>
      </c>
      <c r="S1081" s="30">
        <v>51</v>
      </c>
      <c r="T1081" s="19" t="str">
        <f t="shared" si="358"/>
        <v>Ploceus intermedius</v>
      </c>
      <c r="U1081" s="29" t="s">
        <v>3488</v>
      </c>
      <c r="V1081" s="19" t="e">
        <f t="array" aca="1" ref="V1081" ca="1">_xludf.XLOOKUP(U1081,#REF!,#REF!)</f>
        <v>#NAME?</v>
      </c>
      <c r="W1081" s="29">
        <v>28993</v>
      </c>
      <c r="X1081" s="3" t="str">
        <f t="shared" si="367"/>
        <v/>
      </c>
      <c r="Y1081" s="2" t="e">
        <f t="shared" si="359"/>
        <v>#REF!</v>
      </c>
      <c r="Z1081" s="2" t="e">
        <f t="shared" si="360"/>
        <v>#REF!</v>
      </c>
      <c r="AA1081" s="2" t="e">
        <f t="shared" si="361"/>
        <v>#REF!</v>
      </c>
      <c r="AB1081" s="2" t="str">
        <f t="shared" si="362"/>
        <v>Lesser Masked Weaver</v>
      </c>
      <c r="AC1081" s="2" t="e">
        <f t="array" ref="AC1081">IF(K1081="3_art",IF(AB1081=_xludf.XLOOKUP(W1081,#REF!,#REF!),"",_xludf.XLOOKUP(W1081,#REF!,#REF!)),IF(K1081="2_familj",IF(AB1081=_xludf.XLOOKUP(W1081,#REF!,#REF!),"",_xludf.XLOOKUP(W1081,#REF!,#REF!)),""))</f>
        <v>#REF!</v>
      </c>
    </row>
    <row r="1082" spans="1:29" ht="13.5" customHeight="1">
      <c r="A1082" s="71"/>
      <c r="B1082" s="71"/>
      <c r="C1082" s="71"/>
      <c r="D1082" s="110"/>
      <c r="E1082" s="36" t="s">
        <v>3489</v>
      </c>
      <c r="F1082" s="36" t="s">
        <v>3490</v>
      </c>
      <c r="G1082" s="36" t="s">
        <v>3491</v>
      </c>
      <c r="H1082" s="35"/>
      <c r="K1082" s="29" t="e">
        <f t="shared" si="357"/>
        <v>#REF!</v>
      </c>
      <c r="L1082" s="30">
        <v>1</v>
      </c>
      <c r="M1082" s="19" t="e">
        <f t="shared" si="363"/>
        <v>#REF!</v>
      </c>
      <c r="N1082" s="29">
        <v>17</v>
      </c>
      <c r="O1082" s="19" t="e">
        <f t="shared" si="364"/>
        <v>#REF!</v>
      </c>
      <c r="P1082" s="30">
        <v>31</v>
      </c>
      <c r="Q1082" s="19" t="str">
        <f t="shared" si="365"/>
        <v>Ploceus</v>
      </c>
      <c r="R1082" s="19">
        <f t="shared" si="366"/>
        <v>35</v>
      </c>
      <c r="S1082" s="30">
        <v>51</v>
      </c>
      <c r="T1082" s="19" t="str">
        <f t="shared" si="358"/>
        <v>Viduidae</v>
      </c>
      <c r="U1082" s="29" t="s">
        <v>3489</v>
      </c>
      <c r="V1082" s="19" t="e">
        <f t="array" aca="1" ref="V1082" ca="1">_xludf.XLOOKUP(U1082,#REF!,#REF!)</f>
        <v>#NAME?</v>
      </c>
      <c r="W1082" s="29">
        <v>29189</v>
      </c>
      <c r="X1082" s="3" t="str">
        <f t="shared" si="367"/>
        <v/>
      </c>
      <c r="Y1082" s="2" t="e">
        <f t="shared" si="359"/>
        <v>#REF!</v>
      </c>
      <c r="Z1082" s="20" t="e">
        <f t="shared" si="360"/>
        <v>#REF!</v>
      </c>
      <c r="AA1082" s="2" t="e">
        <f t="shared" si="361"/>
        <v>#REF!</v>
      </c>
      <c r="AB1082" s="20" t="str">
        <f t="shared" si="362"/>
        <v>Whydahs and Indigobirds</v>
      </c>
      <c r="AC1082" s="2" t="e">
        <f t="array" ref="AC1082">IF(K1082="3_art",IF(AB1082=_xludf.XLOOKUP(W1082,#REF!,#REF!),"",_xludf.XLOOKUP(W1082,#REF!,#REF!)),IF(K1082="2_familj",IF(AB1082=_xludf.XLOOKUP(W1082,#REF!,#REF!),"",_xludf.XLOOKUP(W1082,#REF!,#REF!)),""))</f>
        <v>#REF!</v>
      </c>
    </row>
    <row r="1083" spans="1:29" ht="13.5" customHeight="1">
      <c r="A1083" s="96"/>
      <c r="B1083" s="159" t="s">
        <v>3320</v>
      </c>
      <c r="C1083" s="159"/>
      <c r="D1083" s="96"/>
      <c r="E1083" s="168" t="s">
        <v>3492</v>
      </c>
      <c r="F1083" s="159" t="s">
        <v>3493</v>
      </c>
      <c r="G1083" s="159" t="s">
        <v>3494</v>
      </c>
      <c r="H1083" s="160"/>
      <c r="I1083" s="1"/>
      <c r="J1083" s="2"/>
      <c r="K1083" s="29" t="e">
        <f t="shared" si="357"/>
        <v>#REF!</v>
      </c>
      <c r="L1083" s="30">
        <v>1</v>
      </c>
      <c r="M1083" s="19" t="e">
        <f t="shared" si="363"/>
        <v>#REF!</v>
      </c>
      <c r="N1083" s="29">
        <v>17</v>
      </c>
      <c r="O1083" s="19" t="e">
        <f t="shared" si="364"/>
        <v>#REF!</v>
      </c>
      <c r="P1083" s="30">
        <v>31</v>
      </c>
      <c r="Q1083" s="19" t="str">
        <f t="shared" si="365"/>
        <v>Vidua</v>
      </c>
      <c r="R1083" s="19">
        <f t="shared" si="366"/>
        <v>36</v>
      </c>
      <c r="S1083" s="30">
        <v>52</v>
      </c>
      <c r="T1083" s="19" t="str">
        <f t="shared" si="358"/>
        <v>Vidua obtusa</v>
      </c>
      <c r="U1083" s="29" t="s">
        <v>3492</v>
      </c>
      <c r="V1083" s="19" t="e">
        <f t="array" aca="1" ref="V1083" ca="1">_xludf.XLOOKUP(U1083,#REF!,#REF!)</f>
        <v>#NAME?</v>
      </c>
      <c r="W1083" s="29">
        <v>29194</v>
      </c>
      <c r="X1083" s="3" t="str">
        <f t="shared" si="367"/>
        <v/>
      </c>
      <c r="Y1083" s="2" t="e">
        <f t="shared" si="359"/>
        <v>#REF!</v>
      </c>
      <c r="Z1083" s="2" t="e">
        <f t="shared" si="360"/>
        <v>#REF!</v>
      </c>
      <c r="AA1083" s="2" t="e">
        <f t="shared" si="361"/>
        <v>#REF!</v>
      </c>
      <c r="AB1083" s="2" t="str">
        <f t="shared" si="362"/>
        <v>Broad-tailed Paradise Whydah</v>
      </c>
      <c r="AC1083" s="2" t="e">
        <f t="array" ref="AC1083">IF(K1083="3_art",IF(AB1083=_xludf.XLOOKUP(W1083,#REF!,#REF!),"",_xludf.XLOOKUP(W1083,#REF!,#REF!)),IF(K1083="2_familj",IF(AB1083=_xludf.XLOOKUP(W1083,#REF!,#REF!),"",_xludf.XLOOKUP(W1083,#REF!,#REF!)),""))</f>
        <v>#REF!</v>
      </c>
    </row>
    <row r="1084" spans="1:29" ht="13.5" customHeight="1">
      <c r="A1084" s="96"/>
      <c r="B1084" s="159" t="s">
        <v>3320</v>
      </c>
      <c r="C1084" s="159"/>
      <c r="D1084" s="96"/>
      <c r="E1084" s="168" t="s">
        <v>3495</v>
      </c>
      <c r="F1084" s="159" t="s">
        <v>3496</v>
      </c>
      <c r="G1084" s="159" t="s">
        <v>3497</v>
      </c>
      <c r="H1084" s="160"/>
      <c r="I1084" s="1"/>
      <c r="J1084" s="2"/>
      <c r="K1084" s="29" t="e">
        <f t="shared" si="357"/>
        <v>#REF!</v>
      </c>
      <c r="L1084" s="30">
        <v>1</v>
      </c>
      <c r="M1084" s="19" t="e">
        <f t="shared" si="363"/>
        <v>#REF!</v>
      </c>
      <c r="N1084" s="29">
        <v>17</v>
      </c>
      <c r="O1084" s="19" t="e">
        <f t="shared" si="364"/>
        <v>#REF!</v>
      </c>
      <c r="P1084" s="30">
        <v>31</v>
      </c>
      <c r="Q1084" s="19" t="str">
        <f t="shared" si="365"/>
        <v>Vidua</v>
      </c>
      <c r="R1084" s="19">
        <f t="shared" si="366"/>
        <v>36</v>
      </c>
      <c r="S1084" s="30">
        <v>52</v>
      </c>
      <c r="T1084" s="19" t="str">
        <f t="shared" si="358"/>
        <v>Vidua macroura</v>
      </c>
      <c r="U1084" s="29" t="s">
        <v>3495</v>
      </c>
      <c r="V1084" s="19" t="e">
        <f t="array" aca="1" ref="V1084" ca="1">_xludf.XLOOKUP(U1084,#REF!,#REF!)</f>
        <v>#NAME?</v>
      </c>
      <c r="W1084" s="29">
        <v>29200</v>
      </c>
      <c r="X1084" s="3" t="str">
        <f t="shared" si="367"/>
        <v/>
      </c>
      <c r="Y1084" s="2" t="e">
        <f t="shared" si="359"/>
        <v>#REF!</v>
      </c>
      <c r="Z1084" s="2" t="e">
        <f t="shared" si="360"/>
        <v>#REF!</v>
      </c>
      <c r="AA1084" s="2" t="e">
        <f t="shared" si="361"/>
        <v>#REF!</v>
      </c>
      <c r="AB1084" s="2" t="str">
        <f t="shared" si="362"/>
        <v>Pin-tailed Whydah</v>
      </c>
      <c r="AC1084" s="2" t="e">
        <f t="array" ref="AC1084">IF(K1084="3_art",IF(AB1084=_xludf.XLOOKUP(W1084,#REF!,#REF!),"",_xludf.XLOOKUP(W1084,#REF!,#REF!)),IF(K1084="2_familj",IF(AB1084=_xludf.XLOOKUP(W1084,#REF!,#REF!),"",_xludf.XLOOKUP(W1084,#REF!,#REF!)),""))</f>
        <v>#REF!</v>
      </c>
    </row>
    <row r="1085" spans="1:29" ht="13.5" customHeight="1">
      <c r="A1085" s="71"/>
      <c r="B1085" s="71"/>
      <c r="C1085" s="71"/>
      <c r="D1085" s="110"/>
      <c r="E1085" s="36" t="s">
        <v>2999</v>
      </c>
      <c r="F1085" s="36" t="s">
        <v>3000</v>
      </c>
      <c r="G1085" s="35" t="s">
        <v>3001</v>
      </c>
      <c r="H1085" s="35"/>
      <c r="K1085" s="29" t="e">
        <f t="shared" si="357"/>
        <v>#REF!</v>
      </c>
      <c r="L1085" s="30">
        <v>1</v>
      </c>
      <c r="M1085" s="19" t="e">
        <f t="shared" si="363"/>
        <v>#REF!</v>
      </c>
      <c r="N1085" s="29">
        <v>17</v>
      </c>
      <c r="O1085" s="19" t="e">
        <f t="shared" si="364"/>
        <v>#REF!</v>
      </c>
      <c r="P1085" s="30">
        <v>32</v>
      </c>
      <c r="Q1085" s="19" t="str">
        <f t="shared" si="365"/>
        <v>Vidua</v>
      </c>
      <c r="R1085" s="19">
        <f t="shared" si="366"/>
        <v>36</v>
      </c>
      <c r="S1085" s="30">
        <v>52</v>
      </c>
      <c r="T1085" s="19" t="str">
        <f t="shared" si="358"/>
        <v>Fringillidae</v>
      </c>
      <c r="U1085" s="29" t="s">
        <v>2999</v>
      </c>
      <c r="V1085" s="19" t="e">
        <f t="array" aca="1" ref="V1085" ca="1">_xludf.XLOOKUP(U1085,#REF!,#REF!)</f>
        <v>#NAME?</v>
      </c>
      <c r="W1085" s="29">
        <v>30052</v>
      </c>
      <c r="X1085" s="3" t="str">
        <f t="shared" si="367"/>
        <v/>
      </c>
      <c r="Y1085" s="2" t="e">
        <f t="shared" si="359"/>
        <v>#REF!</v>
      </c>
      <c r="Z1085" s="20" t="e">
        <f t="shared" si="360"/>
        <v>#REF!</v>
      </c>
      <c r="AA1085" s="2" t="e">
        <f t="shared" si="361"/>
        <v>#REF!</v>
      </c>
      <c r="AB1085" s="2" t="str">
        <f t="shared" si="362"/>
        <v>Finches, Euphonias, and Allies</v>
      </c>
      <c r="AC1085" s="2" t="e">
        <f t="array" ref="AC1085">IF(K1085="3_art",IF(AB1085=_xludf.XLOOKUP(W1085,#REF!,#REF!),"",_xludf.XLOOKUP(W1085,#REF!,#REF!)),IF(K1085="2_familj",IF(AB1085=_xludf.XLOOKUP(W1085,#REF!,#REF!),"",_xludf.XLOOKUP(W1085,#REF!,#REF!)),""))</f>
        <v>#REF!</v>
      </c>
    </row>
    <row r="1086" spans="1:29" ht="13.5" customHeight="1">
      <c r="A1086" s="96"/>
      <c r="B1086" s="157" t="s">
        <v>3320</v>
      </c>
      <c r="C1086" s="159"/>
      <c r="D1086" s="96"/>
      <c r="E1086" s="166" t="s">
        <v>3498</v>
      </c>
      <c r="F1086" s="159" t="s">
        <v>3499</v>
      </c>
      <c r="G1086" s="159" t="s">
        <v>3500</v>
      </c>
      <c r="H1086" s="159"/>
      <c r="I1086" s="1"/>
      <c r="J1086" s="2"/>
      <c r="K1086" s="29" t="e">
        <f t="shared" si="357"/>
        <v>#REF!</v>
      </c>
      <c r="L1086" s="30">
        <v>1</v>
      </c>
      <c r="M1086" s="19" t="e">
        <f t="shared" si="363"/>
        <v>#REF!</v>
      </c>
      <c r="N1086" s="29">
        <v>17</v>
      </c>
      <c r="O1086" s="19" t="e">
        <f t="shared" si="364"/>
        <v>#REF!</v>
      </c>
      <c r="P1086" s="30">
        <v>32</v>
      </c>
      <c r="Q1086" s="19" t="str">
        <f t="shared" si="365"/>
        <v>Mycerobas</v>
      </c>
      <c r="R1086" s="19">
        <f t="shared" si="366"/>
        <v>37</v>
      </c>
      <c r="S1086" s="30">
        <v>53</v>
      </c>
      <c r="T1086" s="19" t="str">
        <f t="shared" si="358"/>
        <v>Mycerobas affinis</v>
      </c>
      <c r="U1086" s="29" t="s">
        <v>3498</v>
      </c>
      <c r="V1086" s="19" t="e">
        <f t="array" aca="1" ref="V1086" ca="1">_xludf.XLOOKUP(U1086,#REF!,#REF!)</f>
        <v>#NAME?</v>
      </c>
      <c r="W1086" s="29">
        <v>30174</v>
      </c>
      <c r="X1086" s="3" t="str">
        <f t="shared" si="367"/>
        <v/>
      </c>
      <c r="Y1086" s="2" t="e">
        <f t="shared" si="359"/>
        <v>#REF!</v>
      </c>
      <c r="Z1086" s="2" t="e">
        <f t="shared" si="360"/>
        <v>#REF!</v>
      </c>
      <c r="AA1086" s="2" t="e">
        <f t="shared" si="361"/>
        <v>#REF!</v>
      </c>
      <c r="AB1086" s="2" t="str">
        <f t="shared" si="362"/>
        <v>Collared Grosbeak</v>
      </c>
      <c r="AC1086" s="2" t="e">
        <f t="array" ref="AC1086">IF(K1086="3_art",IF(AB1086=_xludf.XLOOKUP(W1086,#REF!,#REF!),"",_xludf.XLOOKUP(W1086,#REF!,#REF!)),IF(K1086="2_familj",IF(AB1086=_xludf.XLOOKUP(W1086,#REF!,#REF!),"",_xludf.XLOOKUP(W1086,#REF!,#REF!)),""))</f>
        <v>#REF!</v>
      </c>
    </row>
    <row r="1087" spans="1:29" ht="13.5" customHeight="1">
      <c r="A1087" s="96"/>
      <c r="B1087" s="157" t="s">
        <v>3320</v>
      </c>
      <c r="C1087" s="159"/>
      <c r="D1087" s="96"/>
      <c r="E1087" s="168" t="s">
        <v>3501</v>
      </c>
      <c r="F1087" s="159" t="s">
        <v>3502</v>
      </c>
      <c r="G1087" s="159" t="s">
        <v>3503</v>
      </c>
      <c r="H1087" s="159"/>
      <c r="I1087" s="1"/>
      <c r="J1087" s="2"/>
      <c r="K1087" s="29" t="e">
        <f t="shared" si="357"/>
        <v>#REF!</v>
      </c>
      <c r="L1087" s="30">
        <v>1</v>
      </c>
      <c r="M1087" s="19" t="e">
        <f>IF(K1087="1_ordning",M1088+1,M1088)</f>
        <v>#REF!</v>
      </c>
      <c r="N1087" s="29">
        <v>17</v>
      </c>
      <c r="O1087" s="19" t="e">
        <f>IF(K1087="2_familj",O1088+1,O1088)</f>
        <v>#REF!</v>
      </c>
      <c r="P1087" s="30">
        <v>32</v>
      </c>
      <c r="Q1087" s="19" t="str">
        <f>IF(LEN(E1087)-LEN(SUBSTITUTE(E1087," ",""))=1,LEFT(E1087,FIND(" ",E1087)-1),Q1088)</f>
        <v>Eophona</v>
      </c>
      <c r="R1087" s="19">
        <f>IF(Q1087&lt;&gt;Q1088,R1088+1,R1088)</f>
        <v>38</v>
      </c>
      <c r="S1087" s="30">
        <v>54</v>
      </c>
      <c r="T1087" s="19" t="str">
        <f t="shared" si="358"/>
        <v>Eophona personata</v>
      </c>
      <c r="U1087" s="29" t="s">
        <v>3501</v>
      </c>
      <c r="V1087" s="19" t="e">
        <f t="array" aca="1" ref="V1087" ca="1">_xludf.XLOOKUP(U1087,#REF!,#REF!)</f>
        <v>#NAME?</v>
      </c>
      <c r="W1087" s="29">
        <v>30198</v>
      </c>
      <c r="X1087" s="3" t="str">
        <f t="shared" si="367"/>
        <v/>
      </c>
      <c r="Y1087" s="2" t="e">
        <f t="shared" si="359"/>
        <v>#REF!</v>
      </c>
      <c r="Z1087" s="2" t="e">
        <f t="shared" si="360"/>
        <v>#REF!</v>
      </c>
      <c r="AA1087" s="2" t="e">
        <f t="shared" si="361"/>
        <v>#REF!</v>
      </c>
      <c r="AB1087" s="2" t="str">
        <f t="shared" si="362"/>
        <v>Japanese Grosbeak</v>
      </c>
      <c r="AC1087" s="2" t="e">
        <f t="array" ref="AC1087">IF(K1087="3_art",IF(AB1087=_xludf.XLOOKUP(W1087,#REF!,#REF!),"",_xludf.XLOOKUP(W1087,#REF!,#REF!)),IF(K1087="2_familj",IF(AB1087=_xludf.XLOOKUP(W1087,#REF!,#REF!),"",_xludf.XLOOKUP(W1087,#REF!,#REF!)),""))</f>
        <v>#REF!</v>
      </c>
    </row>
    <row r="1088" spans="1:29" ht="13.5" customHeight="1">
      <c r="A1088" s="96"/>
      <c r="B1088" s="157" t="s">
        <v>3320</v>
      </c>
      <c r="C1088" s="159"/>
      <c r="D1088" s="96"/>
      <c r="E1088" s="168" t="s">
        <v>3504</v>
      </c>
      <c r="F1088" s="159" t="s">
        <v>3505</v>
      </c>
      <c r="G1088" s="159" t="s">
        <v>3506</v>
      </c>
      <c r="H1088" s="159"/>
      <c r="I1088" s="1"/>
      <c r="J1088" s="2"/>
      <c r="K1088" s="29" t="e">
        <f t="shared" si="357"/>
        <v>#REF!</v>
      </c>
      <c r="L1088" s="30">
        <v>1</v>
      </c>
      <c r="M1088" s="19" t="e">
        <f t="shared" ref="M1088:M1089" si="368">IF(K1088="1_ordning",M1086+1,M1086)</f>
        <v>#REF!</v>
      </c>
      <c r="N1088" s="29">
        <v>17</v>
      </c>
      <c r="O1088" s="19" t="e">
        <f t="shared" ref="O1088:O1089" si="369">IF(K1088="2_familj",O1086+1,O1086)</f>
        <v>#REF!</v>
      </c>
      <c r="P1088" s="30">
        <v>32</v>
      </c>
      <c r="Q1088" s="19" t="str">
        <f t="shared" ref="Q1088:Q1089" si="370">IF(LEN(E1088)-LEN(SUBSTITUTE(E1088," ",""))=1,LEFT(E1088,FIND(" ",E1088)-1),Q1086)</f>
        <v>Eophona</v>
      </c>
      <c r="R1088" s="19">
        <f t="shared" ref="R1088:R1089" si="371">IF(Q1088&lt;&gt;Q1086,R1086+1,R1086)</f>
        <v>38</v>
      </c>
      <c r="S1088" s="30">
        <v>54</v>
      </c>
      <c r="T1088" s="19" t="str">
        <f t="shared" si="358"/>
        <v>Eophona migratoria</v>
      </c>
      <c r="U1088" s="29" t="s">
        <v>3504</v>
      </c>
      <c r="V1088" s="19" t="e">
        <f t="array" aca="1" ref="V1088" ca="1">_xludf.XLOOKUP(U1088,#REF!,#REF!)</f>
        <v>#NAME?</v>
      </c>
      <c r="W1088" s="29">
        <v>30201</v>
      </c>
      <c r="X1088" s="3" t="str">
        <f t="shared" si="367"/>
        <v/>
      </c>
      <c r="Y1088" s="2" t="e">
        <f t="shared" si="359"/>
        <v>#REF!</v>
      </c>
      <c r="Z1088" s="2" t="e">
        <f t="shared" si="360"/>
        <v>#REF!</v>
      </c>
      <c r="AA1088" s="2" t="e">
        <f t="shared" si="361"/>
        <v>#REF!</v>
      </c>
      <c r="AB1088" s="2" t="str">
        <f t="shared" si="362"/>
        <v>Chinese Grosbeak</v>
      </c>
      <c r="AC1088" s="2" t="e">
        <f t="array" ref="AC1088">IF(K1088="3_art",IF(AB1088=_xludf.XLOOKUP(W1088,#REF!,#REF!),"",_xludf.XLOOKUP(W1088,#REF!,#REF!)),IF(K1088="2_familj",IF(AB1088=_xludf.XLOOKUP(W1088,#REF!,#REF!),"",_xludf.XLOOKUP(W1088,#REF!,#REF!)),""))</f>
        <v>#REF!</v>
      </c>
    </row>
    <row r="1089" spans="1:29" ht="13.5" customHeight="1">
      <c r="A1089" s="96"/>
      <c r="B1089" s="157" t="s">
        <v>3320</v>
      </c>
      <c r="C1089" s="159"/>
      <c r="D1089" s="96"/>
      <c r="E1089" s="168" t="s">
        <v>3507</v>
      </c>
      <c r="F1089" s="159" t="s">
        <v>3508</v>
      </c>
      <c r="G1089" s="159" t="s">
        <v>3509</v>
      </c>
      <c r="H1089" s="159"/>
      <c r="I1089" s="1"/>
      <c r="J1089" s="2"/>
      <c r="K1089" s="29" t="e">
        <f t="shared" si="357"/>
        <v>#REF!</v>
      </c>
      <c r="L1089" s="30">
        <v>1</v>
      </c>
      <c r="M1089" s="19" t="e">
        <f t="shared" si="368"/>
        <v>#REF!</v>
      </c>
      <c r="N1089" s="29">
        <v>17</v>
      </c>
      <c r="O1089" s="19" t="e">
        <f t="shared" si="369"/>
        <v>#REF!</v>
      </c>
      <c r="P1089" s="30">
        <v>32</v>
      </c>
      <c r="Q1089" s="19" t="str">
        <f t="shared" si="370"/>
        <v>Chloris</v>
      </c>
      <c r="R1089" s="19">
        <f t="shared" si="371"/>
        <v>39</v>
      </c>
      <c r="S1089" s="30">
        <v>55</v>
      </c>
      <c r="T1089" s="19" t="str">
        <f t="shared" si="358"/>
        <v>Chloris sinica</v>
      </c>
      <c r="U1089" s="29" t="s">
        <v>3507</v>
      </c>
      <c r="V1089" s="19" t="e">
        <f t="array" aca="1" ref="V1089" ca="1">_xludf.XLOOKUP(U1089,#REF!,#REF!)</f>
        <v>#NAME?</v>
      </c>
      <c r="W1089" s="29">
        <v>30452</v>
      </c>
      <c r="X1089" s="3" t="str">
        <f t="shared" si="367"/>
        <v/>
      </c>
      <c r="Y1089" s="2" t="e">
        <f t="shared" si="359"/>
        <v>#REF!</v>
      </c>
      <c r="Z1089" s="2" t="e">
        <f t="shared" si="360"/>
        <v>#REF!</v>
      </c>
      <c r="AA1089" s="2" t="e">
        <f t="shared" si="361"/>
        <v>#REF!</v>
      </c>
      <c r="AB1089" s="2" t="str">
        <f t="shared" si="362"/>
        <v>Oriental Greenfinch</v>
      </c>
      <c r="AC1089" s="2" t="e">
        <f t="array" ref="AC1089">IF(K1089="3_art",IF(AB1089=_xludf.XLOOKUP(W1089,#REF!,#REF!),"",_xludf.XLOOKUP(W1089,#REF!,#REF!)),IF(K1089="2_familj",IF(AB1089=_xludf.XLOOKUP(W1089,#REF!,#REF!),"",_xludf.XLOOKUP(W1089,#REF!,#REF!)),""))</f>
        <v>#REF!</v>
      </c>
    </row>
    <row r="1090" spans="1:29" ht="13.5" customHeight="1">
      <c r="A1090" s="96"/>
      <c r="B1090" s="157" t="s">
        <v>3320</v>
      </c>
      <c r="C1090" s="159"/>
      <c r="D1090" s="96"/>
      <c r="E1090" s="168" t="s">
        <v>3510</v>
      </c>
      <c r="F1090" s="159" t="s">
        <v>3511</v>
      </c>
      <c r="G1090" s="159" t="s">
        <v>3512</v>
      </c>
      <c r="H1090" s="159"/>
      <c r="I1090" s="1"/>
      <c r="J1090" s="2"/>
      <c r="K1090" s="29" t="e">
        <f t="shared" si="357"/>
        <v>#REF!</v>
      </c>
      <c r="L1090" s="30">
        <v>1</v>
      </c>
      <c r="M1090" s="19" t="e">
        <f>IF(K1090="1_ordning",M1089+1,M1089)</f>
        <v>#REF!</v>
      </c>
      <c r="N1090" s="29">
        <v>17</v>
      </c>
      <c r="O1090" s="19" t="e">
        <f>IF(K1090="2_familj",O1089+1,O1089)</f>
        <v>#REF!</v>
      </c>
      <c r="P1090" s="30">
        <v>32</v>
      </c>
      <c r="Q1090" s="19" t="str">
        <f>IF(LEN(E1090)-LEN(SUBSTITUTE(E1090," ",""))=1,LEFT(E1090,FIND(" ",E1090)-1),Q1089)</f>
        <v>Chloris</v>
      </c>
      <c r="R1090" s="19">
        <f>IF(Q1090&lt;&gt;Q1089,R1089+1,R1089)</f>
        <v>39</v>
      </c>
      <c r="S1090" s="30">
        <v>55</v>
      </c>
      <c r="T1090" s="19" t="str">
        <f t="shared" si="358"/>
        <v>Chloris ambigua</v>
      </c>
      <c r="U1090" s="29" t="s">
        <v>3510</v>
      </c>
      <c r="V1090" s="19" t="e">
        <f t="array" aca="1" ref="V1090" ca="1">_xludf.XLOOKUP(U1090,#REF!,#REF!)</f>
        <v>#NAME?</v>
      </c>
      <c r="W1090" s="29">
        <v>30462</v>
      </c>
      <c r="X1090" s="3" t="str">
        <f t="shared" si="367"/>
        <v/>
      </c>
      <c r="Y1090" s="2" t="e">
        <f t="shared" si="359"/>
        <v>#REF!</v>
      </c>
      <c r="Z1090" s="2" t="e">
        <f t="shared" si="360"/>
        <v>#REF!</v>
      </c>
      <c r="AA1090" s="2" t="e">
        <f t="shared" si="361"/>
        <v>#REF!</v>
      </c>
      <c r="AB1090" s="2" t="str">
        <f t="shared" si="362"/>
        <v>Black-headed Greenfinch</v>
      </c>
      <c r="AC1090" s="2" t="e">
        <f t="array" ref="AC1090">IF(K1090="3_art",IF(AB1090=_xludf.XLOOKUP(W1090,#REF!,#REF!),"",_xludf.XLOOKUP(W1090,#REF!,#REF!)),IF(K1090="2_familj",IF(AB1090=_xludf.XLOOKUP(W1090,#REF!,#REF!),"",_xludf.XLOOKUP(W1090,#REF!,#REF!)),""))</f>
        <v>#REF!</v>
      </c>
    </row>
    <row r="1091" spans="1:29" ht="13.5" customHeight="1">
      <c r="A1091" s="71"/>
      <c r="B1091" s="71"/>
      <c r="C1091" s="71"/>
      <c r="D1091" s="34" t="s">
        <v>21</v>
      </c>
      <c r="E1091" s="36" t="s">
        <v>3134</v>
      </c>
      <c r="F1091" s="36" t="s">
        <v>3135</v>
      </c>
      <c r="G1091" s="36" t="s">
        <v>3136</v>
      </c>
      <c r="H1091" s="35"/>
      <c r="K1091" s="29"/>
      <c r="L1091" s="30"/>
      <c r="M1091" s="19"/>
      <c r="N1091" s="29"/>
      <c r="O1091" s="19"/>
      <c r="P1091" s="30"/>
      <c r="Q1091" s="19"/>
      <c r="R1091" s="19"/>
      <c r="S1091" s="30"/>
      <c r="T1091" s="19"/>
      <c r="U1091" s="29"/>
      <c r="V1091" s="19"/>
      <c r="W1091" s="29"/>
      <c r="X1091" s="3"/>
      <c r="Y1091" s="2"/>
      <c r="Z1091" s="2"/>
      <c r="AA1091" s="2"/>
      <c r="AB1091" s="20" t="str">
        <f t="shared" si="362"/>
        <v>Old World Buntings</v>
      </c>
      <c r="AC1091" s="2" t="str">
        <f t="array" ref="AC1091">IF(K1091="3_art",IF(AB1091=_xludf.XLOOKUP(W1091,#REF!,#REF!),"",_xludf.XLOOKUP(W1091,#REF!,#REF!)),IF(K1091="2_familj",IF(AB1091=_xludf.XLOOKUP(W1091,#REF!,#REF!),"",_xludf.XLOOKUP(W1091,#REF!,#REF!)),""))</f>
        <v/>
      </c>
    </row>
    <row r="1092" spans="1:29" ht="13.5" customHeight="1">
      <c r="A1092" s="144" t="s">
        <v>84</v>
      </c>
      <c r="B1092" s="147" t="s">
        <v>3320</v>
      </c>
      <c r="C1092" s="170"/>
      <c r="D1092" s="144"/>
      <c r="E1092" s="154" t="s">
        <v>3513</v>
      </c>
      <c r="F1092" s="147" t="s">
        <v>3514</v>
      </c>
      <c r="G1092" s="148" t="s">
        <v>3515</v>
      </c>
      <c r="H1092" s="149"/>
      <c r="K1092" s="29"/>
      <c r="L1092" s="30"/>
      <c r="M1092" s="19"/>
      <c r="N1092" s="29"/>
      <c r="O1092" s="19"/>
      <c r="P1092" s="30"/>
      <c r="Q1092" s="19"/>
      <c r="R1092" s="19"/>
      <c r="S1092" s="30"/>
      <c r="T1092" s="19"/>
      <c r="U1092" s="29"/>
      <c r="V1092" s="19"/>
      <c r="W1092" s="29"/>
      <c r="X1092" s="3"/>
      <c r="Y1092" s="2"/>
      <c r="Z1092" s="2"/>
      <c r="AA1092" s="2"/>
      <c r="AB1092" s="2" t="str">
        <f t="shared" si="362"/>
        <v>Red-headed Bunting</v>
      </c>
      <c r="AC1092" s="2" t="str">
        <f t="array" ref="AC1092">IF(K1092="3_art",IF(AB1092=_xludf.XLOOKUP(W1092,#REF!,#REF!),"",_xludf.XLOOKUP(W1092,#REF!,#REF!)),IF(K1092="2_familj",IF(AB1092=_xludf.XLOOKUP(W1092,#REF!,#REF!),"",_xludf.XLOOKUP(W1092,#REF!,#REF!)),""))</f>
        <v/>
      </c>
    </row>
    <row r="1093" spans="1:29" ht="13.5" customHeight="1">
      <c r="A1093" s="71"/>
      <c r="B1093" s="71"/>
      <c r="C1093" s="71"/>
      <c r="D1093" s="110"/>
      <c r="E1093" s="36" t="s">
        <v>3221</v>
      </c>
      <c r="F1093" s="36" t="s">
        <v>3222</v>
      </c>
      <c r="G1093" s="36" t="s">
        <v>3223</v>
      </c>
      <c r="H1093" s="35"/>
      <c r="K1093" s="29" t="e">
        <f t="shared" ref="K1093:K1094" si="372">IF(#REF!="Ordning","1_ordning",IF(#REF!="Familj","2_familj",IF(LEN(E1093)-LEN(SUBSTITUTE(E1093," ",""))=1,"3_art",IF(LEN(E1093)-LEN(SUBSTITUTE(E1093," ",""))=5,"4_underart","9_CHECK ERROR"))))</f>
        <v>#REF!</v>
      </c>
      <c r="L1093" s="30">
        <v>1</v>
      </c>
      <c r="M1093" s="19" t="e">
        <f>IF(K1093="1_ordning",M1090+1,M1090)</f>
        <v>#REF!</v>
      </c>
      <c r="N1093" s="29">
        <v>17</v>
      </c>
      <c r="O1093" s="19" t="e">
        <f>IF(K1093="2_familj",O1090+1,O1090)</f>
        <v>#REF!</v>
      </c>
      <c r="P1093" s="30">
        <v>33</v>
      </c>
      <c r="Q1093" s="19" t="str">
        <f>IF(LEN(E1093)-LEN(SUBSTITUTE(E1093," ",""))=1,LEFT(E1093,FIND(" ",E1093)-1),Q1090)</f>
        <v>Chloris</v>
      </c>
      <c r="R1093" s="19">
        <f>IF(Q1093&lt;&gt;Q1090,R1090+1,R1090)</f>
        <v>39</v>
      </c>
      <c r="S1093" s="30">
        <v>55</v>
      </c>
      <c r="T1093" s="19" t="str">
        <f t="shared" ref="T1093:T1094" si="373">IF(LEN(E1093)-LEN(SUBSTITUTE(E1093,".",""))=0,TRIM(E1093),TRIM(CONCATENATE(LEFT(TRIM(E1093),FIND(" ",TRIM(E1093))-1)," ",MID(TRIM(E1093),FIND(" ",TRIM(E1093))+4,99)," ",MID(TRIM(E1093),FIND(" ",TRIM(E1093))+4,99))))</f>
        <v>Passerellidae</v>
      </c>
      <c r="U1093" s="29" t="s">
        <v>3221</v>
      </c>
      <c r="V1093" s="19" t="e">
        <f t="array" aca="1" ref="V1093" ca="1">_xludf.XLOOKUP(U1093,#REF!,#REF!)</f>
        <v>#NAME?</v>
      </c>
      <c r="W1093" s="29">
        <v>30892</v>
      </c>
      <c r="X1093" s="3" t="str">
        <f>IF(W1093&gt;W1090,"","Fel i ordningen!")</f>
        <v/>
      </c>
      <c r="Y1093" s="2" t="e">
        <f t="shared" ref="Y1093:Y1094" si="374">IF(K1093="4_underart",CONCATENATE("   ",U1093),U1093)</f>
        <v>#REF!</v>
      </c>
      <c r="Z1093" s="20" t="e">
        <f t="shared" ref="Z1093:Z1094" si="375">IF(#REF!&lt;&gt;"Ordning",IF(#REF!&lt;&gt;"Familj",#REF!,""),"")</f>
        <v>#REF!</v>
      </c>
      <c r="AA1093" s="2" t="e">
        <f t="shared" ref="AA1093:AA1094" si="376">IF(#REF!="Ordning",#REF!,IF(#REF!="Familj",#REF!,""))</f>
        <v>#REF!</v>
      </c>
      <c r="AB1093" s="20" t="str">
        <f t="shared" si="362"/>
        <v>New World Sparrows</v>
      </c>
      <c r="AC1093" s="2" t="e">
        <f t="array" ref="AC1093">IF(K1093="3_art",IF(AB1093=_xludf.XLOOKUP(W1093,#REF!,#REF!),"",_xludf.XLOOKUP(W1093,#REF!,#REF!)),IF(K1093="2_familj",IF(AB1093=_xludf.XLOOKUP(W1093,#REF!,#REF!),"",_xludf.XLOOKUP(W1093,#REF!,#REF!)),""))</f>
        <v>#REF!</v>
      </c>
    </row>
    <row r="1094" spans="1:29" ht="13.5" customHeight="1">
      <c r="A1094" s="96"/>
      <c r="B1094" s="157" t="s">
        <v>3320</v>
      </c>
      <c r="C1094" s="159"/>
      <c r="D1094" s="96"/>
      <c r="E1094" s="166" t="s">
        <v>3516</v>
      </c>
      <c r="F1094" s="159" t="s">
        <v>3517</v>
      </c>
      <c r="G1094" s="159" t="s">
        <v>3518</v>
      </c>
      <c r="H1094" s="159"/>
      <c r="I1094" s="1"/>
      <c r="J1094" s="2"/>
      <c r="K1094" s="29" t="e">
        <f t="shared" si="372"/>
        <v>#REF!</v>
      </c>
      <c r="L1094" s="30">
        <v>1</v>
      </c>
      <c r="M1094" s="19" t="e">
        <f>IF(K1094="1_ordning",M1093+1,M1093)</f>
        <v>#REF!</v>
      </c>
      <c r="N1094" s="29">
        <v>17</v>
      </c>
      <c r="O1094" s="19" t="e">
        <f>IF(K1094="2_familj",O1093+1,O1093)</f>
        <v>#REF!</v>
      </c>
      <c r="P1094" s="30">
        <v>33</v>
      </c>
      <c r="Q1094" s="19" t="str">
        <f>IF(LEN(E1094)-LEN(SUBSTITUTE(E1094," ",""))=1,LEFT(E1094,FIND(" ",E1094)-1),Q1093)</f>
        <v>Calamospiza</v>
      </c>
      <c r="R1094" s="19">
        <f>IF(Q1094&lt;&gt;Q1093,R1093+1,R1093)</f>
        <v>40</v>
      </c>
      <c r="S1094" s="30">
        <v>56</v>
      </c>
      <c r="T1094" s="19" t="str">
        <f t="shared" si="373"/>
        <v>Calamospiza melanocorys</v>
      </c>
      <c r="U1094" s="29" t="s">
        <v>3516</v>
      </c>
      <c r="V1094" s="19" t="e">
        <f t="array" aca="1" ref="V1094" ca="1">_xludf.XLOOKUP(U1094,#REF!,#REF!)</f>
        <v>#NAME?</v>
      </c>
      <c r="W1094" s="29">
        <v>30909</v>
      </c>
      <c r="X1094" s="3" t="str">
        <f>IF(W1094&gt;W1093,"","Fel i ordningen!")</f>
        <v/>
      </c>
      <c r="Y1094" s="2" t="e">
        <f t="shared" si="374"/>
        <v>#REF!</v>
      </c>
      <c r="Z1094" s="2" t="e">
        <f t="shared" si="375"/>
        <v>#REF!</v>
      </c>
      <c r="AA1094" s="2" t="e">
        <f t="shared" si="376"/>
        <v>#REF!</v>
      </c>
      <c r="AB1094" s="2" t="str">
        <f t="shared" si="362"/>
        <v>Lark Bunting</v>
      </c>
      <c r="AC1094" s="2" t="e">
        <f t="array" ref="AC1094">IF(K1094="3_art",IF(AB1094=_xludf.XLOOKUP(W1094,#REF!,#REF!),"",_xludf.XLOOKUP(W1094,#REF!,#REF!)),IF(K1094="2_familj",IF(AB1094=_xludf.XLOOKUP(W1094,#REF!,#REF!),"",_xludf.XLOOKUP(W1094,#REF!,#REF!)),""))</f>
        <v>#REF!</v>
      </c>
    </row>
    <row r="1095" spans="1:29" ht="13.5" customHeight="1">
      <c r="A1095" s="167"/>
      <c r="B1095" s="162" t="s">
        <v>3320</v>
      </c>
      <c r="C1095" s="164"/>
      <c r="D1095" s="167"/>
      <c r="E1095" s="169" t="s">
        <v>3519</v>
      </c>
      <c r="F1095" s="164" t="s">
        <v>3520</v>
      </c>
      <c r="G1095" s="164" t="s">
        <v>3521</v>
      </c>
      <c r="H1095" s="164" t="s">
        <v>95</v>
      </c>
      <c r="I1095" s="1"/>
      <c r="J1095" s="2"/>
      <c r="K1095" s="29"/>
      <c r="L1095" s="30"/>
      <c r="M1095" s="19"/>
      <c r="N1095" s="29"/>
      <c r="O1095" s="19"/>
      <c r="P1095" s="30"/>
      <c r="Q1095" s="19"/>
      <c r="R1095" s="19"/>
      <c r="S1095" s="30"/>
      <c r="T1095" s="19"/>
      <c r="U1095" s="29"/>
      <c r="V1095" s="19"/>
      <c r="W1095" s="29"/>
      <c r="X1095" s="3"/>
      <c r="Y1095" s="2"/>
      <c r="Z1095" s="2"/>
      <c r="AA1095" s="2"/>
      <c r="AB1095" s="2"/>
      <c r="AC1095" s="2"/>
    </row>
    <row r="1096" spans="1:29" ht="13.5" customHeight="1">
      <c r="A1096" s="71"/>
      <c r="B1096" s="71"/>
      <c r="C1096" s="171"/>
      <c r="D1096" s="172"/>
      <c r="E1096" s="173" t="s">
        <v>3244</v>
      </c>
      <c r="F1096" s="36" t="s">
        <v>3245</v>
      </c>
      <c r="G1096" s="35" t="s">
        <v>3246</v>
      </c>
      <c r="H1096" s="35"/>
      <c r="K1096" s="29" t="e">
        <f t="shared" ref="K1096:K1098" si="377">IF(#REF!="Ordning","1_ordning",IF(#REF!="Familj","2_familj",IF(LEN(E1096)-LEN(SUBSTITUTE(E1096," ",""))=1,"3_art",IF(LEN(E1096)-LEN(SUBSTITUTE(E1096," ",""))=5,"4_underart","9_CHECK ERROR"))))</f>
        <v>#REF!</v>
      </c>
      <c r="L1096" s="30">
        <v>1</v>
      </c>
      <c r="M1096" s="19" t="e">
        <f>IF(K1096="1_ordning",M1094+1,M1094)</f>
        <v>#REF!</v>
      </c>
      <c r="N1096" s="29">
        <v>17</v>
      </c>
      <c r="O1096" s="19" t="e">
        <f>IF(K1096="2_familj",O1094+1,O1094)</f>
        <v>#REF!</v>
      </c>
      <c r="P1096" s="30">
        <v>34</v>
      </c>
      <c r="Q1096" s="19" t="str">
        <f>IF(LEN(E1096)-LEN(SUBSTITUTE(E1096," ",""))=1,LEFT(E1096,FIND(" ",E1096)-1),Q1094)</f>
        <v>Calamospiza</v>
      </c>
      <c r="R1096" s="19">
        <f>IF(Q1096&lt;&gt;Q1094,R1094+1,R1094)</f>
        <v>40</v>
      </c>
      <c r="S1096" s="30">
        <v>56</v>
      </c>
      <c r="T1096" s="19" t="str">
        <f t="shared" ref="T1096:T1098" si="378">IF(LEN(E1096)-LEN(SUBSTITUTE(E1096,".",""))=0,TRIM(E1096),TRIM(CONCATENATE(LEFT(TRIM(E1096),FIND(" ",TRIM(E1096))-1)," ",MID(TRIM(E1096),FIND(" ",TRIM(E1096))+4,99)," ",MID(TRIM(E1096),FIND(" ",TRIM(E1096))+4,99))))</f>
        <v>Cardinalidae</v>
      </c>
      <c r="U1096" s="29" t="s">
        <v>3244</v>
      </c>
      <c r="V1096" s="19" t="e">
        <f t="array" aca="1" ref="V1096" ca="1">_xludf.XLOOKUP(U1096,#REF!,#REF!)</f>
        <v>#NAME?</v>
      </c>
      <c r="W1096" s="29">
        <v>32245</v>
      </c>
      <c r="X1096" s="3" t="str">
        <f>IF(W1096&gt;W1094,"","Fel i ordningen!")</f>
        <v/>
      </c>
      <c r="Y1096" s="2" t="e">
        <f t="shared" ref="Y1096:Y1098" si="379">IF(K1096="4_underart",CONCATENATE("   ",U1096),U1096)</f>
        <v>#REF!</v>
      </c>
      <c r="Z1096" s="20" t="e">
        <f t="shared" ref="Z1096:Z1098" si="380">IF(#REF!&lt;&gt;"Ordning",IF(#REF!&lt;&gt;"Familj",#REF!,""),"")</f>
        <v>#REF!</v>
      </c>
      <c r="AA1096" s="2" t="e">
        <f t="shared" ref="AA1096:AA1098" si="381">IF(#REF!="Ordning",#REF!,IF(#REF!="Familj",#REF!,""))</f>
        <v>#REF!</v>
      </c>
      <c r="AB1096" s="2" t="str">
        <f t="shared" ref="AB1096:AB1098" si="382">IF(LEFT(G1096,7)="Ordning",PROPER(MID(G1096,9,999)),IF(LEFT(G1096,6)="Familj",PROPER(MID(G1096,8,999)),G1096))</f>
        <v>Cardinals and Allies</v>
      </c>
      <c r="AC1096" s="2" t="e">
        <f t="array" ref="AC1096">IF(K1096="3_art",IF(AB1096=_xludf.XLOOKUP(W1096,#REF!,#REF!),"",_xludf.XLOOKUP(W1096,#REF!,#REF!)),IF(K1096="2_familj",IF(AB1096=_xludf.XLOOKUP(W1096,#REF!,#REF!),"",_xludf.XLOOKUP(W1096,#REF!,#REF!)),""))</f>
        <v>#REF!</v>
      </c>
    </row>
    <row r="1097" spans="1:29" ht="13.5" customHeight="1">
      <c r="A1097" s="76"/>
      <c r="B1097" s="157" t="s">
        <v>3320</v>
      </c>
      <c r="C1097" s="159"/>
      <c r="D1097" s="96"/>
      <c r="E1097" s="168" t="s">
        <v>3522</v>
      </c>
      <c r="F1097" s="159" t="s">
        <v>3523</v>
      </c>
      <c r="G1097" s="159" t="s">
        <v>3524</v>
      </c>
      <c r="H1097" s="159"/>
      <c r="I1097" s="1"/>
      <c r="J1097" s="2"/>
      <c r="K1097" s="29" t="e">
        <f t="shared" si="377"/>
        <v>#REF!</v>
      </c>
      <c r="L1097" s="30">
        <v>1</v>
      </c>
      <c r="M1097" s="19" t="e">
        <f t="shared" ref="M1097:M1098" si="383">IF(K1097="1_ordning",M1096+1,M1096)</f>
        <v>#REF!</v>
      </c>
      <c r="N1097" s="29">
        <v>17</v>
      </c>
      <c r="O1097" s="19" t="e">
        <f t="shared" ref="O1097:O1098" si="384">IF(K1097="2_familj",O1096+1,O1096)</f>
        <v>#REF!</v>
      </c>
      <c r="P1097" s="30">
        <v>34</v>
      </c>
      <c r="Q1097" s="19" t="str">
        <f t="shared" ref="Q1097:Q1098" si="385">IF(LEN(E1097)-LEN(SUBSTITUTE(E1097," ",""))=1,LEFT(E1097,FIND(" ",E1097)-1),Q1096)</f>
        <v>Passerina</v>
      </c>
      <c r="R1097" s="19">
        <f t="shared" ref="R1097:R1098" si="386">IF(Q1097&lt;&gt;Q1096,R1096+1,R1096)</f>
        <v>41</v>
      </c>
      <c r="S1097" s="30">
        <v>57</v>
      </c>
      <c r="T1097" s="19" t="str">
        <f t="shared" si="378"/>
        <v>Passerina amoena</v>
      </c>
      <c r="U1097" s="29" t="s">
        <v>3522</v>
      </c>
      <c r="V1097" s="19" t="e">
        <f t="array" aca="1" ref="V1097" ca="1">_xludf.XLOOKUP(U1097,#REF!,#REF!)</f>
        <v>#NAME?</v>
      </c>
      <c r="W1097" s="29">
        <v>32304</v>
      </c>
      <c r="X1097" s="3" t="str">
        <f t="shared" ref="X1097:X1098" si="387">IF(W1097&gt;W1096,"","Fel i ordningen!")</f>
        <v/>
      </c>
      <c r="Y1097" s="2" t="e">
        <f t="shared" si="379"/>
        <v>#REF!</v>
      </c>
      <c r="Z1097" s="2" t="e">
        <f t="shared" si="380"/>
        <v>#REF!</v>
      </c>
      <c r="AA1097" s="2" t="e">
        <f t="shared" si="381"/>
        <v>#REF!</v>
      </c>
      <c r="AB1097" s="2" t="str">
        <f t="shared" si="382"/>
        <v>Lazuli Bunting</v>
      </c>
      <c r="AC1097" s="2" t="e">
        <f t="array" ref="AC1097">IF(K1097="3_art",IF(AB1097=_xludf.XLOOKUP(W1097,#REF!,#REF!),"",_xludf.XLOOKUP(W1097,#REF!,#REF!)),IF(K1097="2_familj",IF(AB1097=_xludf.XLOOKUP(W1097,#REF!,#REF!),"",_xludf.XLOOKUP(W1097,#REF!,#REF!)),""))</f>
        <v>#REF!</v>
      </c>
    </row>
    <row r="1098" spans="1:29" ht="13.5" customHeight="1">
      <c r="A1098" s="76"/>
      <c r="B1098" s="157" t="s">
        <v>3320</v>
      </c>
      <c r="C1098" s="159"/>
      <c r="D1098" s="96"/>
      <c r="E1098" s="168" t="s">
        <v>3525</v>
      </c>
      <c r="F1098" s="159" t="s">
        <v>3526</v>
      </c>
      <c r="G1098" s="159" t="s">
        <v>3527</v>
      </c>
      <c r="H1098" s="159"/>
      <c r="I1098" s="1"/>
      <c r="J1098" s="2"/>
      <c r="K1098" s="29" t="e">
        <f t="shared" si="377"/>
        <v>#REF!</v>
      </c>
      <c r="L1098" s="30">
        <v>1</v>
      </c>
      <c r="M1098" s="19" t="e">
        <f t="shared" si="383"/>
        <v>#REF!</v>
      </c>
      <c r="N1098" s="29">
        <v>17</v>
      </c>
      <c r="O1098" s="19" t="e">
        <f t="shared" si="384"/>
        <v>#REF!</v>
      </c>
      <c r="P1098" s="30">
        <v>34</v>
      </c>
      <c r="Q1098" s="19" t="str">
        <f t="shared" si="385"/>
        <v>Passerina</v>
      </c>
      <c r="R1098" s="19">
        <f t="shared" si="386"/>
        <v>41</v>
      </c>
      <c r="S1098" s="30">
        <v>57</v>
      </c>
      <c r="T1098" s="19" t="str">
        <f t="shared" si="378"/>
        <v>Passerina ciris</v>
      </c>
      <c r="U1098" s="29" t="s">
        <v>3525</v>
      </c>
      <c r="V1098" s="19" t="e">
        <f t="array" aca="1" ref="V1098" ca="1">_xludf.XLOOKUP(U1098,#REF!,#REF!)</f>
        <v>#NAME?</v>
      </c>
      <c r="W1098" s="29">
        <v>32317</v>
      </c>
      <c r="X1098" s="3" t="str">
        <f t="shared" si="387"/>
        <v/>
      </c>
      <c r="Y1098" s="2" t="e">
        <f t="shared" si="379"/>
        <v>#REF!</v>
      </c>
      <c r="Z1098" s="2" t="e">
        <f t="shared" si="380"/>
        <v>#REF!</v>
      </c>
      <c r="AA1098" s="2" t="e">
        <f t="shared" si="381"/>
        <v>#REF!</v>
      </c>
      <c r="AB1098" s="2" t="str">
        <f t="shared" si="382"/>
        <v>Painted Bunting</v>
      </c>
      <c r="AC1098" s="2" t="e">
        <f t="array" ref="AC1098">IF(K1098="3_art",IF(AB1098=_xludf.XLOOKUP(W1098,#REF!,#REF!),"",_xludf.XLOOKUP(W1098,#REF!,#REF!)),IF(K1098="2_familj",IF(AB1098=_xludf.XLOOKUP(W1098,#REF!,#REF!),"",_xludf.XLOOKUP(W1098,#REF!,#REF!)),""))</f>
        <v>#REF!</v>
      </c>
    </row>
    <row r="1099" spans="1:29" ht="13.5" customHeight="1">
      <c r="A1099" s="174"/>
      <c r="B1099" s="162" t="s">
        <v>3320</v>
      </c>
      <c r="C1099" s="164"/>
      <c r="D1099" s="167"/>
      <c r="E1099" s="175" t="s">
        <v>3528</v>
      </c>
      <c r="F1099" s="164" t="s">
        <v>3529</v>
      </c>
      <c r="G1099" s="164" t="s">
        <v>3530</v>
      </c>
      <c r="H1099" s="164" t="s">
        <v>95</v>
      </c>
      <c r="I1099" s="1"/>
      <c r="J1099" s="2"/>
      <c r="K1099" s="29"/>
      <c r="L1099" s="30"/>
      <c r="M1099" s="19"/>
      <c r="N1099" s="29"/>
      <c r="O1099" s="19"/>
      <c r="P1099" s="30"/>
      <c r="Q1099" s="19"/>
      <c r="R1099" s="19"/>
      <c r="S1099" s="30"/>
      <c r="T1099" s="19"/>
      <c r="U1099" s="29"/>
      <c r="V1099" s="19"/>
      <c r="W1099" s="29"/>
      <c r="X1099" s="3"/>
      <c r="Y1099" s="2"/>
      <c r="Z1099" s="2"/>
      <c r="AA1099" s="2"/>
      <c r="AB1099" s="2"/>
      <c r="AC1099" s="2"/>
    </row>
    <row r="1100" spans="1:29" ht="15.75" customHeight="1">
      <c r="A1100" s="176" t="s">
        <v>3531</v>
      </c>
      <c r="B1100" s="176"/>
      <c r="C1100" s="176"/>
      <c r="D1100" s="128"/>
      <c r="E1100" s="176"/>
      <c r="F1100" s="176"/>
      <c r="G1100" s="176"/>
      <c r="H1100" s="176"/>
      <c r="I1100" s="1"/>
      <c r="J1100" s="2"/>
      <c r="K1100" s="2"/>
      <c r="L1100" s="2"/>
      <c r="M1100" s="3"/>
      <c r="N1100" s="2"/>
      <c r="O1100" s="3"/>
      <c r="P1100" s="2"/>
      <c r="Q1100" s="3"/>
      <c r="R1100" s="3"/>
      <c r="S1100" s="2"/>
      <c r="T1100" s="3"/>
      <c r="U1100" s="2"/>
      <c r="V1100" s="3"/>
      <c r="W1100" s="2"/>
      <c r="X1100" s="3"/>
      <c r="Y1100" s="2"/>
      <c r="Z1100" s="2"/>
      <c r="AA1100" s="2"/>
      <c r="AB1100" s="2"/>
      <c r="AC1100" s="2"/>
    </row>
    <row r="1101" spans="1:29" ht="8.25" customHeight="1">
      <c r="A1101" s="177"/>
      <c r="B1101" s="177"/>
      <c r="C1101" s="177"/>
      <c r="D1101" s="178"/>
      <c r="E1101" s="177"/>
      <c r="F1101" s="177"/>
      <c r="G1101" s="177"/>
      <c r="H1101" s="177"/>
      <c r="I1101" s="177"/>
      <c r="J1101" s="28"/>
      <c r="K1101" s="28"/>
      <c r="L1101" s="28"/>
      <c r="M1101" s="28"/>
      <c r="N1101" s="28"/>
      <c r="O1101" s="28"/>
      <c r="P1101" s="28"/>
      <c r="Q1101" s="28"/>
      <c r="R1101" s="28"/>
      <c r="S1101" s="28"/>
      <c r="T1101" s="28"/>
      <c r="U1101" s="28"/>
      <c r="V1101" s="28"/>
      <c r="W1101" s="28"/>
      <c r="X1101" s="28"/>
      <c r="Y1101" s="28"/>
      <c r="Z1101" s="28"/>
      <c r="AA1101" s="28"/>
      <c r="AB1101" s="28"/>
      <c r="AC1101" s="28"/>
    </row>
    <row r="1102" spans="1:29" ht="13">
      <c r="A1102" s="193" t="s">
        <v>3532</v>
      </c>
      <c r="B1102" s="186"/>
      <c r="C1102" s="186"/>
      <c r="D1102" s="186"/>
      <c r="E1102" s="186"/>
      <c r="F1102" s="186"/>
      <c r="G1102" s="186"/>
      <c r="H1102" s="186"/>
      <c r="I1102" s="186"/>
      <c r="J1102" s="28"/>
      <c r="K1102" s="28"/>
      <c r="L1102" s="28"/>
      <c r="M1102" s="28"/>
      <c r="N1102" s="28"/>
      <c r="O1102" s="28"/>
      <c r="P1102" s="28"/>
      <c r="Q1102" s="28"/>
      <c r="R1102" s="28"/>
      <c r="S1102" s="28"/>
      <c r="T1102" s="28"/>
      <c r="U1102" s="28"/>
      <c r="V1102" s="28"/>
      <c r="W1102" s="28"/>
      <c r="X1102" s="28"/>
      <c r="Y1102" s="28"/>
      <c r="Z1102" s="28"/>
      <c r="AA1102" s="28"/>
      <c r="AB1102" s="28"/>
      <c r="AC1102" s="28"/>
    </row>
    <row r="1103" spans="1:29" ht="8.25" customHeight="1">
      <c r="A1103" s="194"/>
      <c r="B1103" s="186"/>
      <c r="C1103" s="186"/>
      <c r="D1103" s="186"/>
      <c r="E1103" s="186"/>
      <c r="F1103" s="186"/>
      <c r="G1103" s="186"/>
      <c r="H1103" s="186"/>
      <c r="I1103" s="186"/>
      <c r="J1103" s="28"/>
      <c r="K1103" s="28"/>
      <c r="L1103" s="28"/>
      <c r="M1103" s="28"/>
      <c r="N1103" s="28"/>
      <c r="O1103" s="28"/>
      <c r="P1103" s="28"/>
      <c r="Q1103" s="28"/>
      <c r="R1103" s="28"/>
      <c r="S1103" s="28"/>
      <c r="T1103" s="28"/>
      <c r="U1103" s="28"/>
      <c r="V1103" s="28"/>
      <c r="W1103" s="28"/>
      <c r="X1103" s="28"/>
      <c r="Y1103" s="28"/>
      <c r="Z1103" s="28"/>
      <c r="AA1103" s="28"/>
      <c r="AB1103" s="28"/>
      <c r="AC1103" s="28"/>
    </row>
    <row r="1104" spans="1:29" ht="13">
      <c r="A1104" s="195" t="s">
        <v>3533</v>
      </c>
      <c r="B1104" s="186"/>
      <c r="C1104" s="186"/>
      <c r="D1104" s="186"/>
      <c r="E1104" s="186"/>
      <c r="F1104" s="186"/>
      <c r="G1104" s="186"/>
      <c r="H1104" s="186"/>
      <c r="I1104" s="186"/>
      <c r="J1104" s="28"/>
      <c r="K1104" s="28"/>
      <c r="L1104" s="28"/>
      <c r="M1104" s="28"/>
      <c r="N1104" s="28"/>
      <c r="O1104" s="28"/>
      <c r="P1104" s="28"/>
      <c r="Q1104" s="28"/>
      <c r="R1104" s="28"/>
      <c r="S1104" s="28"/>
      <c r="T1104" s="28"/>
      <c r="U1104" s="28"/>
      <c r="V1104" s="28"/>
      <c r="W1104" s="28"/>
      <c r="X1104" s="28"/>
      <c r="Y1104" s="28"/>
      <c r="Z1104" s="28"/>
      <c r="AA1104" s="28"/>
      <c r="AB1104" s="28"/>
      <c r="AC1104" s="28"/>
    </row>
    <row r="1105" spans="1:29" ht="8.25" customHeight="1">
      <c r="A1105" s="91"/>
      <c r="B1105" s="91"/>
      <c r="C1105" s="91"/>
      <c r="D1105" s="39"/>
      <c r="E1105" s="91"/>
      <c r="F1105" s="91"/>
      <c r="G1105" s="91"/>
      <c r="H1105" s="91"/>
      <c r="I1105" s="28"/>
      <c r="J1105" s="28"/>
      <c r="K1105" s="28"/>
      <c r="L1105" s="28"/>
      <c r="M1105" s="28"/>
      <c r="N1105" s="28"/>
      <c r="O1105" s="28"/>
      <c r="P1105" s="28"/>
      <c r="Q1105" s="28"/>
      <c r="R1105" s="28"/>
      <c r="S1105" s="28"/>
      <c r="T1105" s="28"/>
      <c r="U1105" s="28"/>
      <c r="V1105" s="28"/>
      <c r="W1105" s="28"/>
      <c r="X1105" s="28"/>
      <c r="Y1105" s="28"/>
      <c r="Z1105" s="28"/>
      <c r="AA1105" s="28"/>
      <c r="AB1105" s="28"/>
      <c r="AC1105" s="28"/>
    </row>
    <row r="1106" spans="1:29" ht="8.25" customHeight="1">
      <c r="A1106" s="194"/>
      <c r="B1106" s="186"/>
      <c r="C1106" s="186"/>
      <c r="D1106" s="186"/>
      <c r="E1106" s="186"/>
      <c r="F1106" s="186"/>
      <c r="G1106" s="186"/>
      <c r="H1106" s="186"/>
      <c r="I1106" s="186"/>
      <c r="J1106" s="28"/>
      <c r="K1106" s="28"/>
      <c r="L1106" s="28"/>
      <c r="M1106" s="28"/>
      <c r="N1106" s="28"/>
      <c r="O1106" s="28"/>
      <c r="P1106" s="28"/>
      <c r="Q1106" s="28"/>
      <c r="R1106" s="28"/>
      <c r="S1106" s="28"/>
      <c r="T1106" s="28"/>
      <c r="U1106" s="28"/>
      <c r="V1106" s="28"/>
      <c r="W1106" s="28"/>
      <c r="X1106" s="28"/>
      <c r="Y1106" s="28"/>
      <c r="Z1106" s="28"/>
      <c r="AA1106" s="28"/>
      <c r="AB1106" s="28"/>
      <c r="AC1106" s="28"/>
    </row>
    <row r="1107" spans="1:29" ht="13">
      <c r="A1107" s="196" t="s">
        <v>3534</v>
      </c>
      <c r="B1107" s="186"/>
      <c r="C1107" s="186"/>
      <c r="D1107" s="186"/>
      <c r="E1107" s="186"/>
      <c r="F1107" s="186"/>
      <c r="G1107" s="186"/>
      <c r="H1107" s="186"/>
      <c r="I1107" s="186"/>
      <c r="J1107" s="2"/>
      <c r="K1107" s="2"/>
      <c r="L1107" s="2"/>
      <c r="M1107" s="3"/>
      <c r="N1107" s="2"/>
      <c r="O1107" s="3"/>
      <c r="P1107" s="2"/>
      <c r="Q1107" s="3"/>
      <c r="R1107" s="3"/>
      <c r="S1107" s="2"/>
      <c r="T1107" s="3"/>
      <c r="U1107" s="2"/>
      <c r="V1107" s="3"/>
      <c r="W1107" s="2"/>
      <c r="X1107" s="3"/>
      <c r="Y1107" s="2"/>
      <c r="Z1107" s="2"/>
      <c r="AA1107" s="2"/>
      <c r="AB1107" s="2"/>
      <c r="AC1107" s="2"/>
    </row>
    <row r="1108" spans="1:29" ht="8.25" customHeight="1">
      <c r="A1108" s="197"/>
      <c r="B1108" s="186"/>
      <c r="C1108" s="186"/>
      <c r="D1108" s="186"/>
      <c r="E1108" s="186"/>
      <c r="F1108" s="186"/>
      <c r="G1108" s="186"/>
      <c r="H1108" s="186"/>
      <c r="I1108" s="186"/>
      <c r="J1108" s="2"/>
      <c r="K1108" s="2"/>
      <c r="L1108" s="2"/>
      <c r="M1108" s="3"/>
      <c r="N1108" s="2"/>
      <c r="O1108" s="3"/>
      <c r="P1108" s="2"/>
      <c r="Q1108" s="3"/>
      <c r="R1108" s="3"/>
      <c r="S1108" s="2"/>
      <c r="T1108" s="3"/>
      <c r="U1108" s="2"/>
      <c r="V1108" s="3"/>
      <c r="W1108" s="2"/>
      <c r="X1108" s="3"/>
      <c r="Y1108" s="2"/>
      <c r="Z1108" s="2"/>
      <c r="AA1108" s="2"/>
      <c r="AB1108" s="2"/>
      <c r="AC1108" s="2"/>
    </row>
    <row r="1109" spans="1:29" ht="13">
      <c r="A1109" s="198" t="s">
        <v>3535</v>
      </c>
      <c r="B1109" s="186"/>
      <c r="C1109" s="186"/>
      <c r="D1109" s="186"/>
      <c r="E1109" s="186"/>
      <c r="F1109" s="186"/>
      <c r="G1109" s="186"/>
      <c r="H1109" s="186"/>
      <c r="I1109" s="186"/>
      <c r="J1109" s="2"/>
      <c r="K1109" s="2"/>
      <c r="L1109" s="2"/>
      <c r="M1109" s="3"/>
      <c r="N1109" s="2"/>
      <c r="O1109" s="3"/>
      <c r="P1109" s="2"/>
      <c r="Q1109" s="3"/>
      <c r="R1109" s="3"/>
      <c r="S1109" s="2"/>
      <c r="T1109" s="3"/>
      <c r="U1109" s="2"/>
      <c r="V1109" s="3"/>
      <c r="W1109" s="2"/>
      <c r="X1109" s="3"/>
      <c r="Y1109" s="2"/>
      <c r="Z1109" s="2"/>
      <c r="AA1109" s="2"/>
      <c r="AB1109" s="2"/>
      <c r="AC1109" s="2"/>
    </row>
    <row r="1110" spans="1:29" ht="8.25" customHeight="1">
      <c r="A1110" s="198"/>
      <c r="B1110" s="186"/>
      <c r="C1110" s="186"/>
      <c r="D1110" s="186"/>
      <c r="E1110" s="186"/>
      <c r="F1110" s="186"/>
      <c r="G1110" s="186"/>
      <c r="H1110" s="186"/>
      <c r="I1110" s="186"/>
      <c r="J1110" s="2"/>
      <c r="K1110" s="2"/>
      <c r="L1110" s="2"/>
      <c r="M1110" s="3"/>
      <c r="N1110" s="2"/>
      <c r="O1110" s="3"/>
      <c r="P1110" s="2"/>
      <c r="Q1110" s="3"/>
      <c r="R1110" s="3"/>
      <c r="S1110" s="2"/>
      <c r="T1110" s="3"/>
      <c r="U1110" s="2"/>
      <c r="V1110" s="3"/>
      <c r="W1110" s="2"/>
      <c r="X1110" s="3"/>
      <c r="Y1110" s="2"/>
      <c r="Z1110" s="2"/>
      <c r="AA1110" s="2"/>
      <c r="AB1110" s="2"/>
      <c r="AC1110" s="2"/>
    </row>
    <row r="1111" spans="1:29" ht="13">
      <c r="A1111" s="199" t="s">
        <v>3536</v>
      </c>
      <c r="B1111" s="186"/>
      <c r="C1111" s="186"/>
      <c r="D1111" s="186"/>
      <c r="E1111" s="186"/>
      <c r="F1111" s="186"/>
      <c r="G1111" s="186"/>
      <c r="H1111" s="186"/>
      <c r="I1111" s="179"/>
      <c r="J1111" s="2"/>
      <c r="K1111" s="2"/>
      <c r="L1111" s="2"/>
      <c r="M1111" s="3"/>
      <c r="N1111" s="2"/>
      <c r="O1111" s="3"/>
      <c r="P1111" s="2"/>
      <c r="Q1111" s="3"/>
      <c r="R1111" s="3"/>
      <c r="S1111" s="2"/>
      <c r="T1111" s="3"/>
      <c r="U1111" s="2"/>
      <c r="V1111" s="3"/>
      <c r="W1111" s="2"/>
      <c r="X1111" s="3"/>
      <c r="Y1111" s="2"/>
      <c r="Z1111" s="2"/>
      <c r="AA1111" s="2"/>
      <c r="AB1111" s="2"/>
      <c r="AC1111" s="2"/>
    </row>
    <row r="1112" spans="1:29" ht="13">
      <c r="A1112" s="200" t="s">
        <v>3537</v>
      </c>
      <c r="B1112" s="186"/>
      <c r="C1112" s="186"/>
      <c r="D1112" s="186"/>
      <c r="E1112" s="186"/>
      <c r="F1112" s="186"/>
      <c r="G1112" s="186"/>
      <c r="H1112" s="186"/>
      <c r="I1112" s="186"/>
      <c r="J1112" s="2"/>
      <c r="K1112" s="2"/>
      <c r="L1112" s="2"/>
      <c r="M1112" s="3"/>
      <c r="N1112" s="2"/>
      <c r="O1112" s="3"/>
      <c r="P1112" s="2"/>
      <c r="Q1112" s="3"/>
      <c r="R1112" s="3"/>
      <c r="S1112" s="2"/>
      <c r="T1112" s="3"/>
      <c r="U1112" s="2"/>
      <c r="V1112" s="3"/>
      <c r="W1112" s="2"/>
      <c r="X1112" s="3"/>
      <c r="Y1112" s="2"/>
      <c r="Z1112" s="2"/>
      <c r="AA1112" s="2"/>
      <c r="AB1112" s="2"/>
      <c r="AC1112" s="2"/>
    </row>
    <row r="1113" spans="1:29" ht="8.25" customHeight="1">
      <c r="A1113" s="185"/>
      <c r="B1113" s="186"/>
      <c r="C1113" s="186"/>
      <c r="D1113" s="186"/>
      <c r="E1113" s="186"/>
      <c r="F1113" s="186"/>
      <c r="G1113" s="186"/>
      <c r="H1113" s="186"/>
      <c r="I1113" s="186"/>
      <c r="J1113" s="2"/>
      <c r="K1113" s="2"/>
      <c r="L1113" s="2"/>
      <c r="M1113" s="3"/>
      <c r="N1113" s="2"/>
      <c r="O1113" s="3"/>
      <c r="P1113" s="2"/>
      <c r="Q1113" s="3"/>
      <c r="R1113" s="3"/>
      <c r="S1113" s="2"/>
      <c r="T1113" s="3"/>
      <c r="U1113" s="2"/>
      <c r="V1113" s="3"/>
      <c r="W1113" s="2"/>
      <c r="X1113" s="3"/>
      <c r="Y1113" s="2"/>
      <c r="Z1113" s="2"/>
      <c r="AA1113" s="2"/>
      <c r="AB1113" s="2"/>
      <c r="AC1113" s="2"/>
    </row>
    <row r="1114" spans="1:29" ht="13">
      <c r="A1114" s="199" t="s">
        <v>3538</v>
      </c>
      <c r="B1114" s="186"/>
      <c r="C1114" s="186"/>
      <c r="D1114" s="186"/>
      <c r="E1114" s="186"/>
      <c r="F1114" s="186"/>
      <c r="G1114" s="186"/>
      <c r="H1114" s="186"/>
      <c r="I1114" s="181"/>
      <c r="J1114" s="2"/>
      <c r="K1114" s="2"/>
      <c r="L1114" s="2"/>
      <c r="M1114" s="3"/>
      <c r="N1114" s="2"/>
      <c r="O1114" s="3"/>
      <c r="P1114" s="2"/>
      <c r="Q1114" s="3"/>
      <c r="R1114" s="3"/>
      <c r="S1114" s="2"/>
      <c r="T1114" s="3"/>
      <c r="U1114" s="2"/>
      <c r="V1114" s="3"/>
      <c r="W1114" s="2"/>
      <c r="X1114" s="3"/>
      <c r="Y1114" s="2"/>
      <c r="Z1114" s="2"/>
      <c r="AA1114" s="2"/>
      <c r="AB1114" s="2"/>
      <c r="AC1114" s="2"/>
    </row>
    <row r="1115" spans="1:29" ht="13">
      <c r="A1115" s="185" t="s">
        <v>3539</v>
      </c>
      <c r="B1115" s="186"/>
      <c r="C1115" s="186"/>
      <c r="D1115" s="186"/>
      <c r="E1115" s="186"/>
      <c r="F1115" s="186"/>
      <c r="G1115" s="186"/>
      <c r="H1115" s="186"/>
      <c r="I1115" s="186"/>
      <c r="J1115" s="2"/>
      <c r="K1115" s="2"/>
      <c r="L1115" s="2"/>
      <c r="M1115" s="3"/>
      <c r="N1115" s="2"/>
      <c r="O1115" s="3"/>
      <c r="P1115" s="2"/>
      <c r="Q1115" s="3"/>
      <c r="R1115" s="3"/>
      <c r="S1115" s="2"/>
      <c r="T1115" s="3"/>
      <c r="U1115" s="2"/>
      <c r="V1115" s="3"/>
      <c r="W1115" s="2"/>
      <c r="X1115" s="3"/>
      <c r="Y1115" s="2"/>
      <c r="Z1115" s="2"/>
      <c r="AA1115" s="2"/>
      <c r="AB1115" s="2"/>
      <c r="AC1115" s="2"/>
    </row>
    <row r="1116" spans="1:29" ht="8.25" customHeight="1">
      <c r="A1116" s="185"/>
      <c r="B1116" s="186"/>
      <c r="C1116" s="186"/>
      <c r="D1116" s="186"/>
      <c r="E1116" s="186"/>
      <c r="F1116" s="186"/>
      <c r="G1116" s="186"/>
      <c r="H1116" s="186"/>
      <c r="I1116" s="186"/>
      <c r="J1116" s="2"/>
      <c r="K1116" s="2"/>
      <c r="L1116" s="2"/>
      <c r="M1116" s="3"/>
      <c r="N1116" s="2"/>
      <c r="O1116" s="3"/>
      <c r="P1116" s="2"/>
      <c r="Q1116" s="3"/>
      <c r="R1116" s="3"/>
      <c r="S1116" s="2"/>
      <c r="T1116" s="3"/>
      <c r="U1116" s="2"/>
      <c r="V1116" s="3"/>
      <c r="W1116" s="2"/>
      <c r="X1116" s="3"/>
      <c r="Y1116" s="2"/>
      <c r="Z1116" s="2"/>
      <c r="AA1116" s="2"/>
      <c r="AB1116" s="2"/>
      <c r="AC1116" s="2"/>
    </row>
    <row r="1117" spans="1:29" ht="13">
      <c r="A1117" s="199" t="s">
        <v>3540</v>
      </c>
      <c r="B1117" s="186"/>
      <c r="C1117" s="186"/>
      <c r="D1117" s="186"/>
      <c r="E1117" s="186"/>
      <c r="F1117" s="186"/>
      <c r="G1117" s="186"/>
      <c r="H1117" s="186"/>
      <c r="I1117" s="181"/>
      <c r="J1117" s="2"/>
      <c r="K1117" s="2"/>
      <c r="L1117" s="2"/>
      <c r="M1117" s="3"/>
      <c r="N1117" s="2"/>
      <c r="O1117" s="3"/>
      <c r="P1117" s="2"/>
      <c r="Q1117" s="3"/>
      <c r="R1117" s="3"/>
      <c r="S1117" s="2"/>
      <c r="T1117" s="3"/>
      <c r="U1117" s="2"/>
      <c r="V1117" s="3"/>
      <c r="W1117" s="2"/>
      <c r="X1117" s="3"/>
      <c r="Y1117" s="2"/>
      <c r="Z1117" s="2"/>
      <c r="AA1117" s="2"/>
      <c r="AB1117" s="2"/>
      <c r="AC1117" s="2"/>
    </row>
    <row r="1118" spans="1:29" ht="13">
      <c r="A1118" s="185" t="s">
        <v>3541</v>
      </c>
      <c r="B1118" s="186"/>
      <c r="C1118" s="186"/>
      <c r="D1118" s="186"/>
      <c r="E1118" s="186"/>
      <c r="F1118" s="186"/>
      <c r="G1118" s="186"/>
      <c r="H1118" s="186"/>
      <c r="I1118" s="186"/>
      <c r="J1118" s="2"/>
      <c r="K1118" s="2"/>
      <c r="L1118" s="2"/>
      <c r="M1118" s="3"/>
      <c r="N1118" s="2"/>
      <c r="O1118" s="3"/>
      <c r="P1118" s="2"/>
      <c r="Q1118" s="3"/>
      <c r="R1118" s="3"/>
      <c r="S1118" s="2"/>
      <c r="T1118" s="3"/>
      <c r="U1118" s="2"/>
      <c r="V1118" s="3"/>
      <c r="W1118" s="2"/>
      <c r="X1118" s="3"/>
      <c r="Y1118" s="2"/>
      <c r="Z1118" s="2"/>
      <c r="AA1118" s="2"/>
      <c r="AB1118" s="2"/>
      <c r="AC1118" s="2"/>
    </row>
    <row r="1119" spans="1:29" ht="8.25" customHeight="1">
      <c r="A1119" s="185"/>
      <c r="B1119" s="186"/>
      <c r="C1119" s="186"/>
      <c r="D1119" s="186"/>
      <c r="E1119" s="186"/>
      <c r="F1119" s="186"/>
      <c r="G1119" s="186"/>
      <c r="H1119" s="186"/>
      <c r="I1119" s="186"/>
      <c r="J1119" s="2"/>
      <c r="K1119" s="2"/>
      <c r="L1119" s="2"/>
      <c r="M1119" s="3"/>
      <c r="N1119" s="2"/>
      <c r="O1119" s="3"/>
      <c r="P1119" s="2"/>
      <c r="Q1119" s="3"/>
      <c r="R1119" s="3"/>
      <c r="S1119" s="2"/>
      <c r="T1119" s="3"/>
      <c r="U1119" s="2"/>
      <c r="V1119" s="3"/>
      <c r="W1119" s="2"/>
      <c r="X1119" s="3"/>
      <c r="Y1119" s="2"/>
      <c r="Z1119" s="2"/>
      <c r="AA1119" s="2"/>
      <c r="AB1119" s="2"/>
      <c r="AC1119" s="2"/>
    </row>
    <row r="1120" spans="1:29" ht="13">
      <c r="A1120" s="199" t="s">
        <v>3542</v>
      </c>
      <c r="B1120" s="186"/>
      <c r="C1120" s="186"/>
      <c r="D1120" s="186"/>
      <c r="E1120" s="186"/>
      <c r="F1120" s="186"/>
      <c r="G1120" s="186"/>
      <c r="H1120" s="186"/>
      <c r="I1120" s="181"/>
      <c r="J1120" s="2"/>
      <c r="K1120" s="2"/>
      <c r="L1120" s="2"/>
      <c r="M1120" s="3"/>
      <c r="N1120" s="2"/>
      <c r="O1120" s="3"/>
      <c r="P1120" s="2"/>
      <c r="Q1120" s="3"/>
      <c r="R1120" s="3"/>
      <c r="S1120" s="2"/>
      <c r="T1120" s="3"/>
      <c r="U1120" s="2"/>
      <c r="V1120" s="3"/>
      <c r="W1120" s="2"/>
      <c r="X1120" s="3"/>
      <c r="Y1120" s="2"/>
      <c r="Z1120" s="2"/>
      <c r="AA1120" s="2"/>
      <c r="AB1120" s="2"/>
      <c r="AC1120" s="2"/>
    </row>
    <row r="1121" spans="1:29" ht="13">
      <c r="A1121" s="185" t="s">
        <v>3543</v>
      </c>
      <c r="B1121" s="186"/>
      <c r="C1121" s="186"/>
      <c r="D1121" s="186"/>
      <c r="E1121" s="186"/>
      <c r="F1121" s="186"/>
      <c r="G1121" s="186"/>
      <c r="H1121" s="186"/>
      <c r="I1121" s="186"/>
      <c r="M1121" s="182"/>
      <c r="O1121" s="182"/>
      <c r="Q1121" s="182"/>
      <c r="R1121" s="182"/>
      <c r="T1121" s="182"/>
      <c r="V1121" s="182"/>
      <c r="X1121" s="3"/>
    </row>
    <row r="1122" spans="1:29" ht="8.25" customHeight="1">
      <c r="A1122" s="185"/>
      <c r="B1122" s="186"/>
      <c r="C1122" s="186"/>
      <c r="D1122" s="186"/>
      <c r="E1122" s="186"/>
      <c r="F1122" s="186"/>
      <c r="G1122" s="186"/>
      <c r="H1122" s="186"/>
      <c r="I1122" s="186"/>
      <c r="J1122" s="2"/>
      <c r="K1122" s="2"/>
      <c r="L1122" s="2"/>
      <c r="M1122" s="3"/>
      <c r="N1122" s="2"/>
      <c r="O1122" s="3"/>
      <c r="P1122" s="2"/>
      <c r="Q1122" s="3"/>
      <c r="R1122" s="3"/>
      <c r="S1122" s="2"/>
      <c r="T1122" s="3"/>
      <c r="U1122" s="2"/>
      <c r="V1122" s="3"/>
      <c r="W1122" s="2"/>
      <c r="X1122" s="3"/>
      <c r="Y1122" s="2"/>
      <c r="Z1122" s="2"/>
      <c r="AA1122" s="2"/>
      <c r="AB1122" s="2"/>
      <c r="AC1122" s="2"/>
    </row>
    <row r="1123" spans="1:29" ht="13">
      <c r="A1123" s="199" t="s">
        <v>3544</v>
      </c>
      <c r="B1123" s="186"/>
      <c r="C1123" s="186"/>
      <c r="D1123" s="186"/>
      <c r="E1123" s="186"/>
      <c r="F1123" s="186"/>
      <c r="G1123" s="186"/>
      <c r="H1123" s="186"/>
      <c r="I1123" s="181"/>
      <c r="J1123" s="2"/>
      <c r="K1123" s="2"/>
      <c r="L1123" s="2"/>
      <c r="M1123" s="3"/>
      <c r="N1123" s="2"/>
      <c r="O1123" s="3"/>
      <c r="P1123" s="2"/>
      <c r="Q1123" s="3"/>
      <c r="R1123" s="3"/>
      <c r="S1123" s="2"/>
      <c r="T1123" s="3"/>
      <c r="U1123" s="2"/>
      <c r="V1123" s="3"/>
      <c r="W1123" s="2"/>
      <c r="X1123" s="3"/>
      <c r="Y1123" s="2"/>
      <c r="Z1123" s="2"/>
      <c r="AA1123" s="2"/>
      <c r="AB1123" s="2"/>
      <c r="AC1123" s="2"/>
    </row>
    <row r="1124" spans="1:29" ht="13">
      <c r="A1124" s="185" t="s">
        <v>3545</v>
      </c>
      <c r="B1124" s="186"/>
      <c r="C1124" s="186"/>
      <c r="D1124" s="186"/>
      <c r="E1124" s="186"/>
      <c r="F1124" s="186"/>
      <c r="G1124" s="186"/>
      <c r="H1124" s="186"/>
      <c r="I1124" s="186"/>
      <c r="J1124" s="2"/>
      <c r="K1124" s="2"/>
      <c r="L1124" s="2"/>
      <c r="M1124" s="3"/>
      <c r="N1124" s="2"/>
      <c r="O1124" s="3"/>
      <c r="P1124" s="2"/>
      <c r="Q1124" s="3"/>
      <c r="R1124" s="3"/>
      <c r="S1124" s="2"/>
      <c r="T1124" s="3"/>
      <c r="U1124" s="2"/>
      <c r="V1124" s="3"/>
      <c r="W1124" s="2"/>
      <c r="X1124" s="3"/>
      <c r="Y1124" s="2"/>
      <c r="Z1124" s="2"/>
      <c r="AA1124" s="2"/>
      <c r="AB1124" s="2"/>
      <c r="AC1124" s="2"/>
    </row>
    <row r="1125" spans="1:29" ht="8.25" customHeight="1">
      <c r="A1125" s="185"/>
      <c r="B1125" s="186"/>
      <c r="C1125" s="186"/>
      <c r="D1125" s="186"/>
      <c r="E1125" s="186"/>
      <c r="F1125" s="186"/>
      <c r="G1125" s="186"/>
      <c r="H1125" s="186"/>
      <c r="I1125" s="186"/>
      <c r="J1125" s="2"/>
      <c r="K1125" s="2"/>
      <c r="L1125" s="2"/>
      <c r="M1125" s="3"/>
      <c r="N1125" s="2"/>
      <c r="O1125" s="3"/>
      <c r="P1125" s="2"/>
      <c r="Q1125" s="3"/>
      <c r="R1125" s="3"/>
      <c r="S1125" s="2"/>
      <c r="T1125" s="3"/>
      <c r="U1125" s="2"/>
      <c r="V1125" s="3"/>
      <c r="W1125" s="2"/>
      <c r="X1125" s="3"/>
      <c r="Y1125" s="2"/>
      <c r="Z1125" s="2"/>
      <c r="AA1125" s="2"/>
      <c r="AB1125" s="2"/>
      <c r="AC1125" s="2"/>
    </row>
    <row r="1126" spans="1:29" ht="13">
      <c r="A1126" s="199" t="s">
        <v>3546</v>
      </c>
      <c r="B1126" s="186"/>
      <c r="C1126" s="186"/>
      <c r="D1126" s="186"/>
      <c r="E1126" s="186"/>
      <c r="F1126" s="186"/>
      <c r="G1126" s="186"/>
      <c r="H1126" s="186"/>
      <c r="I1126" s="181"/>
      <c r="J1126" s="2"/>
      <c r="K1126" s="2"/>
      <c r="L1126" s="2"/>
      <c r="M1126" s="3"/>
      <c r="N1126" s="2"/>
      <c r="O1126" s="3"/>
      <c r="P1126" s="2"/>
      <c r="Q1126" s="3"/>
      <c r="R1126" s="3"/>
      <c r="S1126" s="2"/>
      <c r="T1126" s="3"/>
      <c r="U1126" s="2"/>
      <c r="V1126" s="3"/>
      <c r="W1126" s="2"/>
      <c r="X1126" s="182"/>
      <c r="Y1126" s="2"/>
      <c r="Z1126" s="2"/>
      <c r="AA1126" s="2"/>
      <c r="AB1126" s="2"/>
      <c r="AC1126" s="2"/>
    </row>
    <row r="1127" spans="1:29" ht="13">
      <c r="A1127" s="185" t="s">
        <v>3547</v>
      </c>
      <c r="B1127" s="186"/>
      <c r="C1127" s="186"/>
      <c r="D1127" s="186"/>
      <c r="E1127" s="186"/>
      <c r="F1127" s="186"/>
      <c r="G1127" s="186"/>
      <c r="H1127" s="186"/>
      <c r="I1127" s="186"/>
      <c r="J1127" s="2"/>
      <c r="K1127" s="2"/>
      <c r="L1127" s="2"/>
      <c r="M1127" s="3"/>
      <c r="N1127" s="2"/>
      <c r="O1127" s="3"/>
      <c r="P1127" s="2"/>
      <c r="Q1127" s="3"/>
      <c r="R1127" s="3"/>
      <c r="S1127" s="2"/>
      <c r="T1127" s="3"/>
      <c r="U1127" s="2"/>
      <c r="V1127" s="3"/>
      <c r="W1127" s="2"/>
      <c r="X1127" s="3"/>
      <c r="Y1127" s="2"/>
      <c r="Z1127" s="2"/>
      <c r="AA1127" s="2"/>
      <c r="AB1127" s="2"/>
      <c r="AC1127" s="2"/>
    </row>
    <row r="1128" spans="1:29" ht="8.25" customHeight="1">
      <c r="A1128" s="185"/>
      <c r="B1128" s="186"/>
      <c r="C1128" s="186"/>
      <c r="D1128" s="186"/>
      <c r="E1128" s="186"/>
      <c r="F1128" s="186"/>
      <c r="G1128" s="186"/>
      <c r="H1128" s="186"/>
      <c r="I1128" s="186"/>
      <c r="J1128" s="2"/>
      <c r="K1128" s="2"/>
      <c r="L1128" s="2"/>
      <c r="M1128" s="3"/>
      <c r="N1128" s="2"/>
      <c r="O1128" s="3"/>
      <c r="P1128" s="2"/>
      <c r="Q1128" s="3"/>
      <c r="R1128" s="3"/>
      <c r="S1128" s="2"/>
      <c r="T1128" s="3"/>
      <c r="U1128" s="2"/>
      <c r="V1128" s="3"/>
      <c r="W1128" s="2"/>
      <c r="X1128" s="3"/>
      <c r="Y1128" s="2"/>
      <c r="Z1128" s="2"/>
      <c r="AA1128" s="2"/>
      <c r="AB1128" s="2"/>
      <c r="AC1128" s="2"/>
    </row>
    <row r="1129" spans="1:29" ht="13">
      <c r="A1129" s="199" t="s">
        <v>3548</v>
      </c>
      <c r="B1129" s="186"/>
      <c r="C1129" s="186"/>
      <c r="D1129" s="186"/>
      <c r="E1129" s="186"/>
      <c r="F1129" s="186"/>
      <c r="G1129" s="186"/>
      <c r="H1129" s="186"/>
      <c r="I1129" s="181"/>
      <c r="J1129" s="2"/>
      <c r="K1129" s="2"/>
      <c r="L1129" s="2"/>
      <c r="M1129" s="3"/>
      <c r="N1129" s="2"/>
      <c r="O1129" s="3"/>
      <c r="P1129" s="2"/>
      <c r="Q1129" s="3"/>
      <c r="R1129" s="3"/>
      <c r="S1129" s="2"/>
      <c r="T1129" s="3"/>
      <c r="U1129" s="2"/>
      <c r="V1129" s="3"/>
      <c r="W1129" s="2"/>
      <c r="X1129" s="3"/>
      <c r="Y1129" s="2"/>
      <c r="Z1129" s="2"/>
      <c r="AA1129" s="2"/>
      <c r="AB1129" s="2"/>
      <c r="AC1129" s="2"/>
    </row>
    <row r="1130" spans="1:29" ht="13">
      <c r="A1130" s="185" t="s">
        <v>3549</v>
      </c>
      <c r="B1130" s="186"/>
      <c r="C1130" s="186"/>
      <c r="D1130" s="186"/>
      <c r="E1130" s="186"/>
      <c r="F1130" s="186"/>
      <c r="G1130" s="186"/>
      <c r="H1130" s="186"/>
      <c r="I1130" s="186"/>
      <c r="J1130" s="2"/>
      <c r="K1130" s="2"/>
      <c r="L1130" s="2"/>
      <c r="M1130" s="3"/>
      <c r="N1130" s="2"/>
      <c r="O1130" s="3"/>
      <c r="P1130" s="2"/>
      <c r="Q1130" s="3"/>
      <c r="R1130" s="3"/>
      <c r="S1130" s="2"/>
      <c r="T1130" s="3"/>
      <c r="U1130" s="2"/>
      <c r="V1130" s="3"/>
      <c r="W1130" s="2"/>
      <c r="X1130" s="3"/>
      <c r="Y1130" s="2"/>
      <c r="Z1130" s="2"/>
      <c r="AA1130" s="2"/>
      <c r="AB1130" s="2"/>
      <c r="AC1130" s="2"/>
    </row>
    <row r="1131" spans="1:29" ht="13">
      <c r="A1131" s="185" t="s">
        <v>3550</v>
      </c>
      <c r="B1131" s="186"/>
      <c r="C1131" s="186"/>
      <c r="D1131" s="186"/>
      <c r="E1131" s="186"/>
      <c r="F1131" s="186"/>
      <c r="G1131" s="186"/>
      <c r="H1131" s="186"/>
      <c r="I1131" s="186"/>
      <c r="J1131" s="2"/>
      <c r="K1131" s="2"/>
      <c r="L1131" s="2"/>
      <c r="M1131" s="3"/>
      <c r="N1131" s="2"/>
      <c r="O1131" s="3"/>
      <c r="P1131" s="2"/>
      <c r="Q1131" s="3"/>
      <c r="R1131" s="3"/>
      <c r="S1131" s="2"/>
      <c r="T1131" s="3"/>
      <c r="U1131" s="2"/>
      <c r="V1131" s="3"/>
      <c r="W1131" s="2"/>
      <c r="X1131" s="3"/>
      <c r="Y1131" s="2"/>
      <c r="Z1131" s="2"/>
      <c r="AA1131" s="2"/>
      <c r="AB1131" s="2"/>
      <c r="AC1131" s="2"/>
    </row>
    <row r="1132" spans="1:29" ht="13">
      <c r="A1132" s="185" t="s">
        <v>3551</v>
      </c>
      <c r="B1132" s="186"/>
      <c r="C1132" s="186"/>
      <c r="D1132" s="186"/>
      <c r="E1132" s="186"/>
      <c r="F1132" s="186"/>
      <c r="G1132" s="186"/>
      <c r="H1132" s="186"/>
      <c r="I1132" s="186"/>
      <c r="J1132" s="2"/>
      <c r="K1132" s="2"/>
      <c r="L1132" s="2"/>
      <c r="M1132" s="3"/>
      <c r="N1132" s="2"/>
      <c r="O1132" s="3"/>
      <c r="P1132" s="2"/>
      <c r="Q1132" s="3"/>
      <c r="R1132" s="3"/>
      <c r="S1132" s="2"/>
      <c r="T1132" s="3"/>
      <c r="U1132" s="2"/>
      <c r="V1132" s="3"/>
      <c r="W1132" s="2"/>
      <c r="X1132" s="3"/>
      <c r="Y1132" s="2"/>
      <c r="Z1132" s="2"/>
      <c r="AA1132" s="2"/>
      <c r="AB1132" s="2"/>
      <c r="AC1132" s="2"/>
    </row>
    <row r="1133" spans="1:29" ht="13">
      <c r="A1133" s="185" t="s">
        <v>3552</v>
      </c>
      <c r="B1133" s="186"/>
      <c r="C1133" s="186"/>
      <c r="D1133" s="186"/>
      <c r="E1133" s="186"/>
      <c r="F1133" s="186"/>
      <c r="G1133" s="186"/>
      <c r="H1133" s="186"/>
      <c r="I1133" s="186"/>
      <c r="J1133" s="2"/>
      <c r="K1133" s="2"/>
      <c r="L1133" s="2"/>
      <c r="M1133" s="3"/>
      <c r="N1133" s="2"/>
      <c r="O1133" s="3"/>
      <c r="P1133" s="2"/>
      <c r="Q1133" s="3"/>
      <c r="R1133" s="3"/>
      <c r="S1133" s="2"/>
      <c r="T1133" s="3"/>
      <c r="U1133" s="2"/>
      <c r="V1133" s="3"/>
      <c r="W1133" s="2"/>
      <c r="X1133" s="3"/>
      <c r="Y1133" s="2"/>
      <c r="Z1133" s="2"/>
      <c r="AA1133" s="2"/>
      <c r="AB1133" s="2"/>
      <c r="AC1133" s="2"/>
    </row>
    <row r="1134" spans="1:29" ht="8.25" customHeight="1">
      <c r="A1134" s="185"/>
      <c r="B1134" s="186"/>
      <c r="C1134" s="186"/>
      <c r="D1134" s="186"/>
      <c r="E1134" s="186"/>
      <c r="F1134" s="186"/>
      <c r="G1134" s="186"/>
      <c r="H1134" s="186"/>
      <c r="I1134" s="186"/>
      <c r="J1134" s="2"/>
      <c r="K1134" s="2"/>
      <c r="L1134" s="2"/>
      <c r="M1134" s="3"/>
      <c r="N1134" s="2"/>
      <c r="O1134" s="3"/>
      <c r="P1134" s="2"/>
      <c r="Q1134" s="3"/>
      <c r="R1134" s="3"/>
      <c r="S1134" s="2"/>
      <c r="T1134" s="3"/>
      <c r="U1134" s="2"/>
      <c r="V1134" s="3"/>
      <c r="W1134" s="2"/>
      <c r="X1134" s="3"/>
      <c r="Y1134" s="2"/>
      <c r="Z1134" s="2"/>
      <c r="AA1134" s="2"/>
      <c r="AB1134" s="2"/>
      <c r="AC1134" s="2"/>
    </row>
    <row r="1135" spans="1:29" ht="8.25" customHeight="1">
      <c r="A1135" s="201"/>
      <c r="B1135" s="186"/>
      <c r="C1135" s="186"/>
      <c r="D1135" s="186"/>
      <c r="E1135" s="186"/>
      <c r="F1135" s="186"/>
      <c r="G1135" s="186"/>
      <c r="H1135" s="186"/>
      <c r="I1135" s="186"/>
      <c r="J1135" s="2"/>
      <c r="K1135" s="2"/>
      <c r="L1135" s="2"/>
      <c r="M1135" s="3"/>
      <c r="N1135" s="2"/>
      <c r="O1135" s="3"/>
      <c r="P1135" s="2"/>
      <c r="Q1135" s="3"/>
      <c r="R1135" s="3"/>
      <c r="S1135" s="2"/>
      <c r="T1135" s="3"/>
      <c r="U1135" s="2"/>
      <c r="V1135" s="3"/>
      <c r="W1135" s="2"/>
      <c r="X1135" s="3"/>
      <c r="Y1135" s="2"/>
      <c r="Z1135" s="2"/>
      <c r="AA1135" s="2"/>
      <c r="AB1135" s="2"/>
      <c r="AC1135" s="2"/>
    </row>
    <row r="1136" spans="1:29" ht="13">
      <c r="A1136" s="202" t="s">
        <v>3553</v>
      </c>
      <c r="B1136" s="186"/>
      <c r="C1136" s="186"/>
      <c r="D1136" s="186"/>
      <c r="E1136" s="186"/>
      <c r="F1136" s="186"/>
      <c r="G1136" s="186"/>
      <c r="H1136" s="186"/>
      <c r="I1136" s="186"/>
      <c r="J1136" s="2"/>
      <c r="K1136" s="2"/>
      <c r="L1136" s="2"/>
      <c r="M1136" s="3"/>
      <c r="N1136" s="2"/>
      <c r="O1136" s="3"/>
      <c r="P1136" s="2"/>
      <c r="Q1136" s="3"/>
      <c r="R1136" s="3"/>
      <c r="S1136" s="2"/>
      <c r="T1136" s="3"/>
      <c r="U1136" s="2"/>
      <c r="V1136" s="3"/>
      <c r="W1136" s="2"/>
      <c r="X1136" s="3"/>
      <c r="Y1136" s="2"/>
      <c r="Z1136" s="2"/>
      <c r="AA1136" s="2"/>
      <c r="AB1136" s="2"/>
      <c r="AC1136" s="2"/>
    </row>
    <row r="1137" spans="1:29" ht="8.25" customHeight="1">
      <c r="A1137" s="185"/>
      <c r="B1137" s="186"/>
      <c r="C1137" s="186"/>
      <c r="D1137" s="186"/>
      <c r="E1137" s="186"/>
      <c r="F1137" s="186"/>
      <c r="G1137" s="186"/>
      <c r="H1137" s="186"/>
      <c r="I1137" s="186"/>
      <c r="J1137" s="2"/>
      <c r="K1137" s="2"/>
      <c r="L1137" s="2"/>
      <c r="M1137" s="3"/>
      <c r="N1137" s="2"/>
      <c r="O1137" s="3"/>
      <c r="P1137" s="2"/>
      <c r="Q1137" s="3"/>
      <c r="R1137" s="3"/>
      <c r="S1137" s="2"/>
      <c r="T1137" s="3"/>
      <c r="U1137" s="2"/>
      <c r="V1137" s="3"/>
      <c r="W1137" s="2"/>
      <c r="X1137" s="3"/>
      <c r="Y1137" s="2"/>
      <c r="Z1137" s="2"/>
      <c r="AA1137" s="2"/>
      <c r="AB1137" s="2"/>
      <c r="AC1137" s="2"/>
    </row>
    <row r="1138" spans="1:29" ht="13">
      <c r="A1138" s="185" t="s">
        <v>3554</v>
      </c>
      <c r="B1138" s="186"/>
      <c r="C1138" s="186"/>
      <c r="D1138" s="186"/>
      <c r="E1138" s="186"/>
      <c r="F1138" s="186"/>
      <c r="G1138" s="186"/>
      <c r="H1138" s="186"/>
      <c r="I1138" s="186"/>
      <c r="J1138" s="2"/>
      <c r="K1138" s="2"/>
      <c r="L1138" s="2"/>
      <c r="M1138" s="3"/>
      <c r="N1138" s="2"/>
      <c r="O1138" s="3"/>
      <c r="P1138" s="2"/>
      <c r="Q1138" s="3"/>
      <c r="R1138" s="3"/>
      <c r="S1138" s="2"/>
      <c r="T1138" s="3"/>
      <c r="U1138" s="2"/>
      <c r="V1138" s="3"/>
      <c r="W1138" s="2"/>
      <c r="X1138" s="3"/>
      <c r="Y1138" s="2"/>
      <c r="Z1138" s="2"/>
      <c r="AA1138" s="2"/>
      <c r="AB1138" s="2"/>
      <c r="AC1138" s="2"/>
    </row>
    <row r="1139" spans="1:29" ht="8.25" customHeight="1">
      <c r="A1139" s="185"/>
      <c r="B1139" s="186"/>
      <c r="C1139" s="186"/>
      <c r="D1139" s="186"/>
      <c r="E1139" s="186"/>
      <c r="F1139" s="186"/>
      <c r="G1139" s="186"/>
      <c r="H1139" s="186"/>
      <c r="I1139" s="186"/>
      <c r="J1139" s="2"/>
      <c r="K1139" s="2"/>
      <c r="L1139" s="2"/>
      <c r="M1139" s="3"/>
      <c r="N1139" s="2"/>
      <c r="O1139" s="3"/>
      <c r="P1139" s="2"/>
      <c r="Q1139" s="3"/>
      <c r="R1139" s="3"/>
      <c r="S1139" s="2"/>
      <c r="T1139" s="3"/>
      <c r="U1139" s="2"/>
      <c r="V1139" s="3"/>
      <c r="W1139" s="2"/>
      <c r="X1139" s="3"/>
      <c r="Y1139" s="2"/>
      <c r="Z1139" s="2"/>
      <c r="AA1139" s="2"/>
      <c r="AB1139" s="2"/>
      <c r="AC1139" s="2"/>
    </row>
    <row r="1140" spans="1:29" ht="13">
      <c r="A1140" s="185" t="s">
        <v>3555</v>
      </c>
      <c r="B1140" s="186"/>
      <c r="C1140" s="186"/>
      <c r="D1140" s="186"/>
      <c r="E1140" s="186"/>
      <c r="F1140" s="186"/>
      <c r="G1140" s="186"/>
      <c r="H1140" s="186"/>
      <c r="I1140" s="186"/>
      <c r="J1140" s="2"/>
      <c r="K1140" s="2"/>
      <c r="L1140" s="2"/>
      <c r="M1140" s="3"/>
      <c r="N1140" s="2"/>
      <c r="O1140" s="3"/>
      <c r="P1140" s="2"/>
      <c r="Q1140" s="3"/>
      <c r="R1140" s="3"/>
      <c r="S1140" s="2"/>
      <c r="T1140" s="3"/>
      <c r="U1140" s="2"/>
      <c r="V1140" s="3"/>
      <c r="W1140" s="2"/>
      <c r="X1140" s="3"/>
      <c r="Y1140" s="2"/>
      <c r="Z1140" s="2"/>
      <c r="AA1140" s="2"/>
      <c r="AB1140" s="2"/>
      <c r="AC1140" s="2"/>
    </row>
    <row r="1141" spans="1:29" ht="8.25" customHeight="1">
      <c r="A1141" s="185"/>
      <c r="B1141" s="186"/>
      <c r="C1141" s="186"/>
      <c r="D1141" s="186"/>
      <c r="E1141" s="186"/>
      <c r="F1141" s="186"/>
      <c r="G1141" s="186"/>
      <c r="H1141" s="186"/>
      <c r="I1141" s="186"/>
      <c r="J1141" s="2"/>
      <c r="K1141" s="2"/>
      <c r="L1141" s="2"/>
      <c r="M1141" s="3"/>
      <c r="N1141" s="2"/>
      <c r="O1141" s="3"/>
      <c r="P1141" s="2"/>
      <c r="Q1141" s="3"/>
      <c r="R1141" s="3"/>
      <c r="S1141" s="2"/>
      <c r="T1141" s="3"/>
      <c r="U1141" s="2"/>
      <c r="V1141" s="3"/>
      <c r="W1141" s="2"/>
      <c r="X1141" s="3"/>
      <c r="Y1141" s="2"/>
      <c r="Z1141" s="2"/>
      <c r="AA1141" s="2"/>
      <c r="AB1141" s="2"/>
      <c r="AC1141" s="2"/>
    </row>
    <row r="1142" spans="1:29" ht="13">
      <c r="A1142" s="185" t="s">
        <v>3556</v>
      </c>
      <c r="B1142" s="186"/>
      <c r="C1142" s="186"/>
      <c r="D1142" s="186"/>
      <c r="E1142" s="186"/>
      <c r="F1142" s="186"/>
      <c r="G1142" s="186"/>
      <c r="H1142" s="186"/>
      <c r="I1142" s="186"/>
      <c r="J1142" s="2"/>
      <c r="K1142" s="2"/>
      <c r="L1142" s="2"/>
      <c r="M1142" s="3"/>
      <c r="N1142" s="2"/>
      <c r="O1142" s="3"/>
      <c r="P1142" s="2"/>
      <c r="Q1142" s="3"/>
      <c r="R1142" s="3"/>
      <c r="S1142" s="2"/>
      <c r="T1142" s="3"/>
      <c r="U1142" s="2"/>
      <c r="V1142" s="3"/>
      <c r="W1142" s="2"/>
      <c r="X1142" s="3"/>
      <c r="Y1142" s="2"/>
      <c r="Z1142" s="2"/>
      <c r="AA1142" s="2"/>
      <c r="AB1142" s="2"/>
      <c r="AC1142" s="2"/>
    </row>
    <row r="1143" spans="1:29" ht="8.25" customHeight="1">
      <c r="A1143" s="185"/>
      <c r="B1143" s="186"/>
      <c r="C1143" s="186"/>
      <c r="D1143" s="186"/>
      <c r="E1143" s="186"/>
      <c r="F1143" s="186"/>
      <c r="G1143" s="186"/>
      <c r="H1143" s="186"/>
      <c r="I1143" s="186"/>
      <c r="J1143" s="2"/>
      <c r="K1143" s="2"/>
      <c r="L1143" s="2"/>
      <c r="M1143" s="3"/>
      <c r="N1143" s="2"/>
      <c r="O1143" s="3"/>
      <c r="P1143" s="2"/>
      <c r="Q1143" s="3"/>
      <c r="R1143" s="3"/>
      <c r="S1143" s="2"/>
      <c r="T1143" s="3"/>
      <c r="U1143" s="2"/>
      <c r="V1143" s="3"/>
      <c r="W1143" s="2"/>
      <c r="X1143" s="3"/>
      <c r="Y1143" s="2"/>
      <c r="Z1143" s="2"/>
      <c r="AA1143" s="2"/>
      <c r="AB1143" s="2"/>
      <c r="AC1143" s="2"/>
    </row>
    <row r="1144" spans="1:29" ht="35" customHeight="1">
      <c r="A1144" s="185" t="s">
        <v>3557</v>
      </c>
      <c r="B1144" s="186"/>
      <c r="C1144" s="186"/>
      <c r="D1144" s="186"/>
      <c r="E1144" s="186"/>
      <c r="F1144" s="186"/>
      <c r="G1144" s="186"/>
      <c r="H1144" s="186"/>
      <c r="I1144" s="186"/>
      <c r="J1144" s="2"/>
      <c r="K1144" s="2"/>
      <c r="L1144" s="2"/>
      <c r="M1144" s="3"/>
      <c r="N1144" s="2"/>
      <c r="O1144" s="3"/>
      <c r="P1144" s="2"/>
      <c r="Q1144" s="3"/>
      <c r="R1144" s="3"/>
      <c r="S1144" s="2"/>
      <c r="T1144" s="3"/>
      <c r="U1144" s="2"/>
      <c r="V1144" s="3"/>
      <c r="W1144" s="2"/>
      <c r="X1144" s="3"/>
      <c r="Y1144" s="2"/>
      <c r="Z1144" s="2"/>
      <c r="AA1144" s="2"/>
      <c r="AB1144" s="2"/>
      <c r="AC1144" s="2"/>
    </row>
    <row r="1145" spans="1:29" ht="8.25" customHeight="1">
      <c r="A1145" s="185"/>
      <c r="B1145" s="186"/>
      <c r="C1145" s="186"/>
      <c r="D1145" s="186"/>
      <c r="E1145" s="186"/>
      <c r="F1145" s="186"/>
      <c r="G1145" s="186"/>
      <c r="H1145" s="186"/>
      <c r="I1145" s="186"/>
      <c r="J1145" s="2"/>
      <c r="K1145" s="2"/>
      <c r="L1145" s="2"/>
      <c r="M1145" s="3"/>
      <c r="N1145" s="2"/>
      <c r="O1145" s="3"/>
      <c r="P1145" s="2"/>
      <c r="Q1145" s="3"/>
      <c r="R1145" s="3"/>
      <c r="S1145" s="2"/>
      <c r="T1145" s="3"/>
      <c r="U1145" s="2"/>
      <c r="V1145" s="3"/>
      <c r="W1145" s="2"/>
      <c r="X1145" s="3"/>
      <c r="Y1145" s="2"/>
      <c r="Z1145" s="2"/>
      <c r="AA1145" s="2"/>
      <c r="AB1145" s="2"/>
      <c r="AC1145" s="2"/>
    </row>
    <row r="1146" spans="1:29" ht="58" customHeight="1">
      <c r="A1146" s="185" t="s">
        <v>3558</v>
      </c>
      <c r="B1146" s="186"/>
      <c r="C1146" s="186"/>
      <c r="D1146" s="186"/>
      <c r="E1146" s="186"/>
      <c r="F1146" s="186"/>
      <c r="G1146" s="186"/>
      <c r="H1146" s="186"/>
      <c r="I1146" s="186"/>
      <c r="J1146" s="2"/>
      <c r="K1146" s="2"/>
      <c r="L1146" s="2"/>
      <c r="M1146" s="3"/>
      <c r="N1146" s="2"/>
      <c r="O1146" s="3"/>
      <c r="P1146" s="2"/>
      <c r="Q1146" s="3"/>
      <c r="R1146" s="3"/>
      <c r="S1146" s="2"/>
      <c r="T1146" s="3"/>
      <c r="U1146" s="2"/>
      <c r="V1146" s="3"/>
      <c r="W1146" s="2"/>
      <c r="X1146" s="3"/>
      <c r="Y1146" s="2"/>
      <c r="Z1146" s="2"/>
      <c r="AA1146" s="2"/>
      <c r="AB1146" s="2"/>
      <c r="AC1146" s="2"/>
    </row>
    <row r="1147" spans="1:29" ht="8.25" customHeight="1">
      <c r="A1147" s="185"/>
      <c r="B1147" s="186"/>
      <c r="C1147" s="186"/>
      <c r="D1147" s="186"/>
      <c r="E1147" s="186"/>
      <c r="F1147" s="186"/>
      <c r="G1147" s="186"/>
      <c r="H1147" s="186"/>
      <c r="I1147" s="186"/>
      <c r="J1147" s="2"/>
      <c r="K1147" s="2"/>
      <c r="L1147" s="2"/>
      <c r="M1147" s="3"/>
      <c r="N1147" s="2"/>
      <c r="O1147" s="3"/>
      <c r="P1147" s="2"/>
      <c r="Q1147" s="3"/>
      <c r="R1147" s="3"/>
      <c r="S1147" s="2"/>
      <c r="T1147" s="3"/>
      <c r="U1147" s="2"/>
      <c r="V1147" s="3"/>
      <c r="W1147" s="2"/>
      <c r="X1147" s="3"/>
      <c r="Y1147" s="2"/>
      <c r="Z1147" s="2"/>
      <c r="AA1147" s="2"/>
      <c r="AB1147" s="2"/>
      <c r="AC1147" s="2"/>
    </row>
    <row r="1148" spans="1:29" ht="13">
      <c r="A1148" s="185" t="s">
        <v>3559</v>
      </c>
      <c r="B1148" s="186"/>
      <c r="C1148" s="186"/>
      <c r="D1148" s="186"/>
      <c r="E1148" s="186"/>
      <c r="F1148" s="186"/>
      <c r="G1148" s="186"/>
      <c r="H1148" s="186"/>
      <c r="I1148" s="186"/>
      <c r="J1148" s="2"/>
      <c r="K1148" s="2"/>
      <c r="L1148" s="2"/>
      <c r="M1148" s="3"/>
      <c r="N1148" s="2"/>
      <c r="O1148" s="3"/>
      <c r="P1148" s="2"/>
      <c r="Q1148" s="3"/>
      <c r="R1148" s="3"/>
      <c r="S1148" s="2"/>
      <c r="T1148" s="3"/>
      <c r="U1148" s="2"/>
      <c r="V1148" s="3"/>
      <c r="W1148" s="2"/>
      <c r="X1148" s="3"/>
      <c r="Y1148" s="2"/>
      <c r="Z1148" s="2"/>
      <c r="AA1148" s="2"/>
      <c r="AB1148" s="2"/>
      <c r="AC1148" s="2"/>
    </row>
    <row r="1149" spans="1:29" ht="8.25" customHeight="1">
      <c r="A1149" s="185"/>
      <c r="B1149" s="186"/>
      <c r="C1149" s="186"/>
      <c r="D1149" s="186"/>
      <c r="E1149" s="186"/>
      <c r="F1149" s="186"/>
      <c r="G1149" s="186"/>
      <c r="H1149" s="186"/>
      <c r="I1149" s="186"/>
      <c r="J1149" s="2"/>
      <c r="K1149" s="2"/>
      <c r="L1149" s="2"/>
      <c r="M1149" s="3"/>
      <c r="N1149" s="2"/>
      <c r="O1149" s="3"/>
      <c r="P1149" s="2"/>
      <c r="Q1149" s="3"/>
      <c r="R1149" s="3"/>
      <c r="S1149" s="2"/>
      <c r="T1149" s="3"/>
      <c r="U1149" s="2"/>
      <c r="V1149" s="3"/>
      <c r="W1149" s="2"/>
      <c r="X1149" s="3"/>
      <c r="Y1149" s="2"/>
      <c r="Z1149" s="2"/>
      <c r="AA1149" s="2"/>
      <c r="AB1149" s="2"/>
      <c r="AC1149" s="2"/>
    </row>
    <row r="1150" spans="1:29" ht="46" customHeight="1">
      <c r="A1150" s="185" t="s">
        <v>3560</v>
      </c>
      <c r="B1150" s="186"/>
      <c r="C1150" s="186"/>
      <c r="D1150" s="186"/>
      <c r="E1150" s="186"/>
      <c r="F1150" s="186"/>
      <c r="G1150" s="186"/>
      <c r="H1150" s="186"/>
      <c r="I1150" s="186"/>
      <c r="J1150" s="2"/>
      <c r="K1150" s="2"/>
      <c r="L1150" s="2"/>
      <c r="M1150" s="3"/>
      <c r="N1150" s="2"/>
      <c r="O1150" s="3"/>
      <c r="P1150" s="2"/>
      <c r="Q1150" s="3"/>
      <c r="R1150" s="3"/>
      <c r="S1150" s="2"/>
      <c r="T1150" s="3"/>
      <c r="U1150" s="2"/>
      <c r="V1150" s="3"/>
      <c r="W1150" s="2"/>
      <c r="X1150" s="3"/>
      <c r="Y1150" s="2"/>
      <c r="Z1150" s="2"/>
      <c r="AA1150" s="2"/>
      <c r="AB1150" s="2"/>
      <c r="AC1150" s="2"/>
    </row>
    <row r="1151" spans="1:29" ht="8.25" customHeight="1">
      <c r="A1151" s="185"/>
      <c r="B1151" s="186"/>
      <c r="C1151" s="186"/>
      <c r="D1151" s="186"/>
      <c r="E1151" s="186"/>
      <c r="F1151" s="186"/>
      <c r="G1151" s="186"/>
      <c r="H1151" s="186"/>
      <c r="I1151" s="186"/>
      <c r="J1151" s="2"/>
      <c r="K1151" s="2"/>
      <c r="L1151" s="2"/>
      <c r="M1151" s="3"/>
      <c r="N1151" s="2"/>
      <c r="O1151" s="3"/>
      <c r="P1151" s="2"/>
      <c r="Q1151" s="3"/>
      <c r="R1151" s="3"/>
      <c r="S1151" s="2"/>
      <c r="T1151" s="3"/>
      <c r="U1151" s="2"/>
      <c r="V1151" s="3"/>
      <c r="W1151" s="2"/>
      <c r="X1151" s="3"/>
      <c r="Y1151" s="2"/>
      <c r="Z1151" s="2"/>
      <c r="AA1151" s="2"/>
      <c r="AB1151" s="2"/>
      <c r="AC1151" s="2"/>
    </row>
    <row r="1152" spans="1:29" ht="33" customHeight="1">
      <c r="A1152" s="185" t="s">
        <v>3561</v>
      </c>
      <c r="B1152" s="186"/>
      <c r="C1152" s="186"/>
      <c r="D1152" s="186"/>
      <c r="E1152" s="186"/>
      <c r="F1152" s="186"/>
      <c r="G1152" s="186"/>
      <c r="H1152" s="186"/>
      <c r="I1152" s="186"/>
      <c r="J1152" s="2"/>
      <c r="K1152" s="2"/>
      <c r="L1152" s="2"/>
      <c r="M1152" s="3"/>
      <c r="N1152" s="2"/>
      <c r="O1152" s="3"/>
      <c r="P1152" s="2"/>
      <c r="Q1152" s="3"/>
      <c r="R1152" s="3"/>
      <c r="S1152" s="2"/>
      <c r="T1152" s="3"/>
      <c r="U1152" s="2"/>
      <c r="V1152" s="3"/>
      <c r="W1152" s="2"/>
      <c r="X1152" s="3"/>
      <c r="Y1152" s="2"/>
      <c r="Z1152" s="2"/>
      <c r="AA1152" s="2"/>
      <c r="AB1152" s="2"/>
      <c r="AC1152" s="2"/>
    </row>
    <row r="1153" spans="1:29" ht="8.25" customHeight="1">
      <c r="A1153" s="180"/>
      <c r="B1153" s="180"/>
      <c r="C1153" s="180"/>
      <c r="D1153" s="183"/>
      <c r="E1153" s="180"/>
      <c r="F1153" s="180"/>
      <c r="G1153" s="180"/>
      <c r="H1153" s="180"/>
      <c r="I1153" s="180"/>
      <c r="J1153" s="2"/>
      <c r="K1153" s="2"/>
      <c r="L1153" s="2"/>
      <c r="M1153" s="3"/>
      <c r="N1153" s="2"/>
      <c r="O1153" s="3"/>
      <c r="P1153" s="2"/>
      <c r="Q1153" s="3"/>
      <c r="R1153" s="3"/>
      <c r="S1153" s="2"/>
      <c r="T1153" s="3"/>
      <c r="U1153" s="2"/>
      <c r="V1153" s="3"/>
      <c r="W1153" s="2"/>
      <c r="X1153" s="3"/>
      <c r="Y1153" s="2"/>
      <c r="Z1153" s="2"/>
      <c r="AA1153" s="2"/>
      <c r="AB1153" s="2"/>
      <c r="AC1153" s="2"/>
    </row>
    <row r="1154" spans="1:29" ht="30" customHeight="1">
      <c r="A1154" s="185" t="s">
        <v>3562</v>
      </c>
      <c r="B1154" s="186"/>
      <c r="C1154" s="186"/>
      <c r="D1154" s="186"/>
      <c r="E1154" s="186"/>
      <c r="F1154" s="186"/>
      <c r="G1154" s="186"/>
      <c r="H1154" s="186"/>
      <c r="I1154" s="186"/>
      <c r="J1154" s="2"/>
      <c r="K1154" s="2"/>
      <c r="L1154" s="2"/>
      <c r="M1154" s="3"/>
      <c r="N1154" s="2"/>
      <c r="O1154" s="3"/>
      <c r="P1154" s="2"/>
      <c r="Q1154" s="3"/>
      <c r="R1154" s="3"/>
      <c r="S1154" s="2"/>
      <c r="T1154" s="3"/>
      <c r="U1154" s="2"/>
      <c r="V1154" s="3"/>
      <c r="W1154" s="2"/>
      <c r="X1154" s="3"/>
      <c r="Y1154" s="2"/>
      <c r="Z1154" s="2"/>
      <c r="AA1154" s="2"/>
      <c r="AB1154" s="2"/>
      <c r="AC1154" s="2"/>
    </row>
    <row r="1155" spans="1:29" ht="8.25" customHeight="1">
      <c r="A1155" s="185"/>
      <c r="B1155" s="186"/>
      <c r="C1155" s="186"/>
      <c r="D1155" s="186"/>
      <c r="E1155" s="186"/>
      <c r="F1155" s="186"/>
      <c r="G1155" s="186"/>
      <c r="H1155" s="186"/>
      <c r="I1155" s="186"/>
      <c r="J1155" s="2"/>
      <c r="K1155" s="2"/>
      <c r="L1155" s="2"/>
      <c r="M1155" s="3"/>
      <c r="N1155" s="2"/>
      <c r="O1155" s="3"/>
      <c r="P1155" s="2"/>
      <c r="Q1155" s="3"/>
      <c r="R1155" s="3"/>
      <c r="S1155" s="2"/>
      <c r="T1155" s="3"/>
      <c r="U1155" s="2"/>
      <c r="V1155" s="3"/>
      <c r="W1155" s="2"/>
      <c r="X1155" s="3"/>
      <c r="Y1155" s="2"/>
      <c r="Z1155" s="2"/>
      <c r="AA1155" s="2"/>
      <c r="AB1155" s="2"/>
      <c r="AC1155" s="2"/>
    </row>
    <row r="1156" spans="1:29" ht="13">
      <c r="A1156" s="185" t="s">
        <v>3563</v>
      </c>
      <c r="B1156" s="186"/>
      <c r="C1156" s="186"/>
      <c r="D1156" s="186"/>
      <c r="E1156" s="186"/>
      <c r="F1156" s="186"/>
      <c r="G1156" s="186"/>
      <c r="H1156" s="186"/>
      <c r="I1156" s="186"/>
      <c r="J1156" s="2"/>
      <c r="K1156" s="2"/>
      <c r="L1156" s="2"/>
      <c r="M1156" s="3"/>
      <c r="N1156" s="2"/>
      <c r="O1156" s="3"/>
      <c r="P1156" s="2"/>
      <c r="Q1156" s="3"/>
      <c r="R1156" s="3"/>
      <c r="S1156" s="2"/>
      <c r="T1156" s="3"/>
      <c r="U1156" s="2"/>
      <c r="V1156" s="3"/>
      <c r="W1156" s="2"/>
      <c r="X1156" s="3"/>
      <c r="Y1156" s="2"/>
      <c r="Z1156" s="2"/>
      <c r="AA1156" s="2"/>
      <c r="AB1156" s="2"/>
      <c r="AC1156" s="2"/>
    </row>
    <row r="1157" spans="1:29" ht="8.25" customHeight="1">
      <c r="A1157" s="185"/>
      <c r="B1157" s="186"/>
      <c r="C1157" s="186"/>
      <c r="D1157" s="186"/>
      <c r="E1157" s="186"/>
      <c r="F1157" s="186"/>
      <c r="G1157" s="186"/>
      <c r="H1157" s="186"/>
      <c r="I1157" s="186"/>
      <c r="J1157" s="2"/>
      <c r="K1157" s="2"/>
      <c r="L1157" s="2"/>
      <c r="M1157" s="3"/>
      <c r="N1157" s="2"/>
      <c r="O1157" s="3"/>
      <c r="P1157" s="2"/>
      <c r="Q1157" s="3"/>
      <c r="R1157" s="3"/>
      <c r="S1157" s="2"/>
      <c r="T1157" s="3"/>
      <c r="U1157" s="2"/>
      <c r="V1157" s="3"/>
      <c r="W1157" s="2"/>
      <c r="X1157" s="3"/>
      <c r="Y1157" s="2"/>
      <c r="Z1157" s="2"/>
      <c r="AA1157" s="2"/>
      <c r="AB1157" s="2"/>
      <c r="AC1157" s="2"/>
    </row>
    <row r="1158" spans="1:29" ht="25" customHeight="1">
      <c r="A1158" s="185" t="s">
        <v>3564</v>
      </c>
      <c r="B1158" s="186"/>
      <c r="C1158" s="186"/>
      <c r="D1158" s="186"/>
      <c r="E1158" s="186"/>
      <c r="F1158" s="186"/>
      <c r="G1158" s="186"/>
      <c r="H1158" s="186"/>
      <c r="I1158" s="186"/>
      <c r="J1158" s="2"/>
      <c r="K1158" s="2"/>
      <c r="L1158" s="2"/>
      <c r="M1158" s="3"/>
      <c r="N1158" s="2"/>
      <c r="O1158" s="3"/>
      <c r="P1158" s="2"/>
      <c r="Q1158" s="3"/>
      <c r="R1158" s="3"/>
      <c r="S1158" s="2"/>
      <c r="T1158" s="3"/>
      <c r="U1158" s="2"/>
      <c r="V1158" s="3"/>
      <c r="W1158" s="2"/>
      <c r="X1158" s="3"/>
      <c r="Y1158" s="2"/>
      <c r="Z1158" s="2"/>
      <c r="AA1158" s="2"/>
      <c r="AB1158" s="2"/>
      <c r="AC1158" s="2"/>
    </row>
    <row r="1159" spans="1:29" ht="8.25" customHeight="1">
      <c r="A1159" s="185"/>
      <c r="B1159" s="186"/>
      <c r="C1159" s="186"/>
      <c r="D1159" s="186"/>
      <c r="E1159" s="186"/>
      <c r="F1159" s="186"/>
      <c r="G1159" s="186"/>
      <c r="H1159" s="186"/>
      <c r="I1159" s="186"/>
      <c r="J1159" s="2"/>
      <c r="K1159" s="2"/>
      <c r="L1159" s="2"/>
      <c r="M1159" s="3"/>
      <c r="N1159" s="2"/>
      <c r="O1159" s="3"/>
      <c r="P1159" s="2"/>
      <c r="Q1159" s="3"/>
      <c r="R1159" s="3"/>
      <c r="S1159" s="2"/>
      <c r="T1159" s="3"/>
      <c r="U1159" s="2"/>
      <c r="V1159" s="3"/>
      <c r="W1159" s="2"/>
      <c r="X1159" s="3"/>
      <c r="Y1159" s="2"/>
      <c r="Z1159" s="2"/>
      <c r="AA1159" s="2"/>
      <c r="AB1159" s="2"/>
      <c r="AC1159" s="2"/>
    </row>
    <row r="1160" spans="1:29" ht="13">
      <c r="A1160" s="185" t="s">
        <v>3565</v>
      </c>
      <c r="B1160" s="186"/>
      <c r="C1160" s="186"/>
      <c r="D1160" s="186"/>
      <c r="E1160" s="186"/>
      <c r="F1160" s="186"/>
      <c r="G1160" s="186"/>
      <c r="H1160" s="186"/>
      <c r="I1160" s="186"/>
      <c r="J1160" s="2"/>
      <c r="K1160" s="2"/>
      <c r="L1160" s="2"/>
      <c r="M1160" s="3"/>
      <c r="N1160" s="2"/>
      <c r="O1160" s="3"/>
      <c r="P1160" s="2"/>
      <c r="Q1160" s="3"/>
      <c r="R1160" s="3"/>
      <c r="S1160" s="2"/>
      <c r="T1160" s="3"/>
      <c r="U1160" s="2"/>
      <c r="V1160" s="3"/>
      <c r="W1160" s="2"/>
      <c r="X1160" s="3"/>
      <c r="Y1160" s="2"/>
      <c r="Z1160" s="2"/>
      <c r="AA1160" s="2"/>
      <c r="AB1160" s="2"/>
      <c r="AC1160" s="2"/>
    </row>
    <row r="1161" spans="1:29" ht="8.25" customHeight="1">
      <c r="A1161" s="185"/>
      <c r="B1161" s="186"/>
      <c r="C1161" s="186"/>
      <c r="D1161" s="186"/>
      <c r="E1161" s="186"/>
      <c r="F1161" s="186"/>
      <c r="G1161" s="186"/>
      <c r="H1161" s="186"/>
      <c r="I1161" s="186"/>
      <c r="J1161" s="2"/>
      <c r="K1161" s="2"/>
      <c r="L1161" s="2"/>
      <c r="M1161" s="3"/>
      <c r="N1161" s="2"/>
      <c r="O1161" s="3"/>
      <c r="P1161" s="2"/>
      <c r="Q1161" s="3"/>
      <c r="R1161" s="3"/>
      <c r="S1161" s="2"/>
      <c r="T1161" s="3"/>
      <c r="U1161" s="2"/>
      <c r="V1161" s="3"/>
      <c r="W1161" s="2"/>
      <c r="X1161" s="3"/>
      <c r="Y1161" s="2"/>
      <c r="Z1161" s="2"/>
      <c r="AA1161" s="2"/>
      <c r="AB1161" s="2"/>
      <c r="AC1161" s="2"/>
    </row>
    <row r="1162" spans="1:29" ht="23" customHeight="1">
      <c r="A1162" s="185" t="s">
        <v>3566</v>
      </c>
      <c r="B1162" s="186"/>
      <c r="C1162" s="186"/>
      <c r="D1162" s="186"/>
      <c r="E1162" s="186"/>
      <c r="F1162" s="186"/>
      <c r="G1162" s="186"/>
      <c r="H1162" s="186"/>
      <c r="I1162" s="186"/>
      <c r="J1162" s="2"/>
      <c r="K1162" s="2"/>
      <c r="L1162" s="2"/>
      <c r="M1162" s="3"/>
      <c r="N1162" s="2"/>
      <c r="O1162" s="3"/>
      <c r="P1162" s="2"/>
      <c r="Q1162" s="3"/>
      <c r="R1162" s="3"/>
      <c r="S1162" s="2"/>
      <c r="T1162" s="3"/>
      <c r="U1162" s="2"/>
      <c r="V1162" s="3"/>
      <c r="W1162" s="2"/>
      <c r="X1162" s="3"/>
      <c r="Y1162" s="2"/>
      <c r="Z1162" s="2"/>
      <c r="AA1162" s="2"/>
      <c r="AB1162" s="2"/>
      <c r="AC1162" s="2"/>
    </row>
    <row r="1163" spans="1:29" ht="8.25" customHeight="1">
      <c r="A1163" s="185"/>
      <c r="B1163" s="186"/>
      <c r="C1163" s="186"/>
      <c r="D1163" s="186"/>
      <c r="E1163" s="186"/>
      <c r="F1163" s="186"/>
      <c r="G1163" s="186"/>
      <c r="H1163" s="186"/>
      <c r="I1163" s="186"/>
      <c r="J1163" s="2"/>
      <c r="K1163" s="2"/>
      <c r="L1163" s="2"/>
      <c r="M1163" s="3"/>
      <c r="N1163" s="2"/>
      <c r="O1163" s="3"/>
      <c r="P1163" s="2"/>
      <c r="Q1163" s="3"/>
      <c r="R1163" s="3"/>
      <c r="S1163" s="2"/>
      <c r="T1163" s="3"/>
      <c r="U1163" s="2"/>
      <c r="V1163" s="3"/>
      <c r="W1163" s="2"/>
      <c r="X1163" s="3"/>
      <c r="Y1163" s="2"/>
      <c r="Z1163" s="2"/>
      <c r="AA1163" s="2"/>
      <c r="AB1163" s="2"/>
      <c r="AC1163" s="2"/>
    </row>
    <row r="1164" spans="1:29" ht="33" customHeight="1">
      <c r="A1164" s="185" t="s">
        <v>3567</v>
      </c>
      <c r="B1164" s="186"/>
      <c r="C1164" s="186"/>
      <c r="D1164" s="186"/>
      <c r="E1164" s="186"/>
      <c r="F1164" s="186"/>
      <c r="G1164" s="186"/>
      <c r="H1164" s="186"/>
      <c r="I1164" s="186"/>
      <c r="J1164" s="2"/>
      <c r="K1164" s="2"/>
      <c r="L1164" s="2"/>
      <c r="M1164" s="3"/>
      <c r="N1164" s="2"/>
      <c r="O1164" s="3"/>
      <c r="P1164" s="2"/>
      <c r="Q1164" s="3"/>
      <c r="R1164" s="3"/>
      <c r="S1164" s="2"/>
      <c r="T1164" s="3"/>
      <c r="U1164" s="2"/>
      <c r="V1164" s="3"/>
      <c r="W1164" s="2"/>
      <c r="X1164" s="3"/>
      <c r="Y1164" s="2"/>
      <c r="Z1164" s="2"/>
      <c r="AA1164" s="2"/>
      <c r="AB1164" s="2"/>
      <c r="AC1164" s="2"/>
    </row>
    <row r="1165" spans="1:29" ht="8.25" customHeight="1">
      <c r="A1165" s="185"/>
      <c r="B1165" s="186"/>
      <c r="C1165" s="186"/>
      <c r="D1165" s="186"/>
      <c r="E1165" s="186"/>
      <c r="F1165" s="186"/>
      <c r="G1165" s="186"/>
      <c r="H1165" s="186"/>
      <c r="I1165" s="186"/>
      <c r="J1165" s="2"/>
      <c r="K1165" s="2"/>
      <c r="L1165" s="2"/>
      <c r="M1165" s="3"/>
      <c r="N1165" s="2"/>
      <c r="O1165" s="3"/>
      <c r="P1165" s="2"/>
      <c r="Q1165" s="3"/>
      <c r="R1165" s="3"/>
      <c r="S1165" s="2"/>
      <c r="T1165" s="3"/>
      <c r="U1165" s="2"/>
      <c r="V1165" s="3"/>
      <c r="W1165" s="2"/>
      <c r="X1165" s="3"/>
      <c r="Y1165" s="2"/>
      <c r="Z1165" s="2"/>
      <c r="AA1165" s="2"/>
      <c r="AB1165" s="2"/>
      <c r="AC1165" s="2"/>
    </row>
    <row r="1166" spans="1:29" ht="25" customHeight="1">
      <c r="A1166" s="185" t="s">
        <v>3568</v>
      </c>
      <c r="B1166" s="186"/>
      <c r="C1166" s="186"/>
      <c r="D1166" s="186"/>
      <c r="E1166" s="186"/>
      <c r="F1166" s="186"/>
      <c r="G1166" s="186"/>
      <c r="H1166" s="186"/>
      <c r="I1166" s="186"/>
      <c r="J1166" s="2"/>
      <c r="K1166" s="2"/>
      <c r="L1166" s="2"/>
      <c r="M1166" s="3"/>
      <c r="N1166" s="2"/>
      <c r="O1166" s="3"/>
      <c r="P1166" s="2"/>
      <c r="Q1166" s="3"/>
      <c r="R1166" s="3"/>
      <c r="S1166" s="2"/>
      <c r="T1166" s="3"/>
      <c r="U1166" s="2"/>
      <c r="V1166" s="3"/>
      <c r="W1166" s="2"/>
      <c r="X1166" s="3"/>
      <c r="Y1166" s="2"/>
      <c r="Z1166" s="2"/>
      <c r="AA1166" s="2"/>
      <c r="AB1166" s="2"/>
      <c r="AC1166" s="2"/>
    </row>
    <row r="1167" spans="1:29" ht="8.25" customHeight="1">
      <c r="A1167" s="185"/>
      <c r="B1167" s="186"/>
      <c r="C1167" s="186"/>
      <c r="D1167" s="186"/>
      <c r="E1167" s="186"/>
      <c r="F1167" s="186"/>
      <c r="G1167" s="186"/>
      <c r="H1167" s="186"/>
      <c r="I1167" s="186"/>
      <c r="J1167" s="2"/>
      <c r="K1167" s="2"/>
      <c r="L1167" s="2"/>
      <c r="M1167" s="3"/>
      <c r="N1167" s="2"/>
      <c r="O1167" s="3"/>
      <c r="P1167" s="2"/>
      <c r="Q1167" s="3"/>
      <c r="R1167" s="3"/>
      <c r="S1167" s="2"/>
      <c r="T1167" s="3"/>
      <c r="U1167" s="2"/>
      <c r="V1167" s="3"/>
      <c r="W1167" s="2"/>
      <c r="X1167" s="3"/>
      <c r="Y1167" s="2"/>
      <c r="Z1167" s="2"/>
      <c r="AA1167" s="2"/>
      <c r="AB1167" s="2"/>
      <c r="AC1167" s="2"/>
    </row>
    <row r="1168" spans="1:29" ht="41" customHeight="1">
      <c r="A1168" s="185" t="s">
        <v>3569</v>
      </c>
      <c r="B1168" s="186"/>
      <c r="C1168" s="186"/>
      <c r="D1168" s="186"/>
      <c r="E1168" s="186"/>
      <c r="F1168" s="186"/>
      <c r="G1168" s="186"/>
      <c r="H1168" s="186"/>
      <c r="I1168" s="186"/>
      <c r="J1168" s="2"/>
      <c r="K1168" s="2"/>
      <c r="L1168" s="2"/>
      <c r="M1168" s="3"/>
      <c r="N1168" s="2"/>
      <c r="O1168" s="3"/>
      <c r="P1168" s="2"/>
      <c r="Q1168" s="3"/>
      <c r="R1168" s="3"/>
      <c r="S1168" s="2"/>
      <c r="T1168" s="3"/>
      <c r="U1168" s="2"/>
      <c r="V1168" s="3"/>
      <c r="W1168" s="2"/>
      <c r="X1168" s="3"/>
      <c r="Y1168" s="2"/>
      <c r="Z1168" s="2"/>
      <c r="AA1168" s="2"/>
      <c r="AB1168" s="2"/>
      <c r="AC1168" s="2"/>
    </row>
    <row r="1169" spans="1:29" ht="8.25" customHeight="1">
      <c r="A1169" s="185"/>
      <c r="B1169" s="186"/>
      <c r="C1169" s="186"/>
      <c r="D1169" s="186"/>
      <c r="E1169" s="186"/>
      <c r="F1169" s="186"/>
      <c r="G1169" s="186"/>
      <c r="H1169" s="186"/>
      <c r="I1169" s="186"/>
      <c r="J1169" s="2"/>
      <c r="K1169" s="2"/>
      <c r="L1169" s="2"/>
      <c r="M1169" s="3"/>
      <c r="N1169" s="2"/>
      <c r="O1169" s="3"/>
      <c r="P1169" s="2"/>
      <c r="Q1169" s="3"/>
      <c r="R1169" s="3"/>
      <c r="S1169" s="2"/>
      <c r="T1169" s="3"/>
      <c r="U1169" s="2"/>
      <c r="V1169" s="3"/>
      <c r="W1169" s="2"/>
      <c r="X1169" s="3"/>
      <c r="Y1169" s="2"/>
      <c r="Z1169" s="2"/>
      <c r="AA1169" s="2"/>
      <c r="AB1169" s="2"/>
      <c r="AC1169" s="2"/>
    </row>
    <row r="1170" spans="1:29" ht="17" customHeight="1">
      <c r="A1170" s="185" t="s">
        <v>3570</v>
      </c>
      <c r="B1170" s="186"/>
      <c r="C1170" s="186"/>
      <c r="D1170" s="186"/>
      <c r="E1170" s="186"/>
      <c r="F1170" s="186"/>
      <c r="G1170" s="186"/>
      <c r="H1170" s="186"/>
      <c r="I1170" s="186"/>
      <c r="J1170" s="2"/>
      <c r="K1170" s="2"/>
      <c r="L1170" s="2"/>
      <c r="M1170" s="3"/>
      <c r="N1170" s="2"/>
      <c r="O1170" s="3"/>
      <c r="P1170" s="2"/>
      <c r="Q1170" s="3"/>
      <c r="R1170" s="3"/>
      <c r="S1170" s="2"/>
      <c r="T1170" s="3"/>
      <c r="U1170" s="2"/>
      <c r="V1170" s="3"/>
      <c r="W1170" s="2"/>
      <c r="X1170" s="3"/>
      <c r="Y1170" s="2"/>
      <c r="Z1170" s="2"/>
      <c r="AA1170" s="2"/>
      <c r="AB1170" s="2"/>
      <c r="AC1170" s="2"/>
    </row>
    <row r="1171" spans="1:29" ht="8.25" customHeight="1">
      <c r="A1171" s="185"/>
      <c r="B1171" s="186"/>
      <c r="C1171" s="186"/>
      <c r="D1171" s="186"/>
      <c r="E1171" s="186"/>
      <c r="F1171" s="186"/>
      <c r="G1171" s="186"/>
      <c r="H1171" s="186"/>
      <c r="I1171" s="186"/>
      <c r="J1171" s="2"/>
      <c r="K1171" s="2"/>
      <c r="L1171" s="2"/>
      <c r="M1171" s="3"/>
      <c r="N1171" s="2"/>
      <c r="O1171" s="3"/>
      <c r="P1171" s="2"/>
      <c r="Q1171" s="3"/>
      <c r="R1171" s="3"/>
      <c r="S1171" s="2"/>
      <c r="T1171" s="3"/>
      <c r="U1171" s="2"/>
      <c r="V1171" s="3"/>
      <c r="W1171" s="2"/>
      <c r="X1171" s="3"/>
      <c r="Y1171" s="2"/>
      <c r="Z1171" s="2"/>
      <c r="AA1171" s="2"/>
      <c r="AB1171" s="2"/>
      <c r="AC1171" s="2"/>
    </row>
    <row r="1172" spans="1:29" ht="13">
      <c r="A1172" s="185" t="s">
        <v>3571</v>
      </c>
      <c r="B1172" s="186"/>
      <c r="C1172" s="186"/>
      <c r="D1172" s="186"/>
      <c r="E1172" s="186"/>
      <c r="F1172" s="186"/>
      <c r="G1172" s="186"/>
      <c r="H1172" s="186"/>
      <c r="I1172" s="186"/>
      <c r="J1172" s="2"/>
      <c r="K1172" s="2"/>
      <c r="L1172" s="2"/>
      <c r="M1172" s="3"/>
      <c r="N1172" s="2"/>
      <c r="O1172" s="3"/>
      <c r="P1172" s="2"/>
      <c r="Q1172" s="3"/>
      <c r="R1172" s="3"/>
      <c r="S1172" s="2"/>
      <c r="T1172" s="3"/>
      <c r="U1172" s="2"/>
      <c r="V1172" s="3"/>
      <c r="W1172" s="2"/>
      <c r="X1172" s="3"/>
      <c r="Y1172" s="2"/>
      <c r="Z1172" s="2"/>
      <c r="AA1172" s="2"/>
      <c r="AB1172" s="2"/>
      <c r="AC1172" s="2"/>
    </row>
    <row r="1173" spans="1:29" ht="8.25" customHeight="1">
      <c r="A1173" s="185"/>
      <c r="B1173" s="186"/>
      <c r="C1173" s="186"/>
      <c r="D1173" s="186"/>
      <c r="E1173" s="186"/>
      <c r="F1173" s="186"/>
      <c r="G1173" s="186"/>
      <c r="H1173" s="186"/>
      <c r="I1173" s="186"/>
      <c r="J1173" s="2"/>
      <c r="K1173" s="2"/>
      <c r="L1173" s="2"/>
      <c r="M1173" s="3"/>
      <c r="N1173" s="2"/>
      <c r="O1173" s="3"/>
      <c r="P1173" s="2"/>
      <c r="Q1173" s="3"/>
      <c r="R1173" s="3"/>
      <c r="S1173" s="2"/>
      <c r="T1173" s="3"/>
      <c r="U1173" s="2"/>
      <c r="V1173" s="3"/>
      <c r="W1173" s="2"/>
      <c r="X1173" s="3"/>
      <c r="Y1173" s="2"/>
      <c r="Z1173" s="2"/>
      <c r="AA1173" s="2"/>
      <c r="AB1173" s="2"/>
      <c r="AC1173" s="2"/>
    </row>
    <row r="1174" spans="1:29" ht="26" customHeight="1">
      <c r="A1174" s="185" t="s">
        <v>3572</v>
      </c>
      <c r="B1174" s="186"/>
      <c r="C1174" s="186"/>
      <c r="D1174" s="186"/>
      <c r="E1174" s="186"/>
      <c r="F1174" s="186"/>
      <c r="G1174" s="186"/>
      <c r="H1174" s="186"/>
      <c r="I1174" s="186"/>
      <c r="J1174" s="2"/>
      <c r="K1174" s="2"/>
      <c r="L1174" s="2"/>
      <c r="M1174" s="3"/>
      <c r="N1174" s="2"/>
      <c r="O1174" s="3"/>
      <c r="P1174" s="2"/>
      <c r="Q1174" s="3"/>
      <c r="R1174" s="3"/>
      <c r="S1174" s="2"/>
      <c r="T1174" s="3"/>
      <c r="U1174" s="2"/>
      <c r="V1174" s="3"/>
      <c r="W1174" s="2"/>
      <c r="X1174" s="3"/>
      <c r="Y1174" s="2"/>
      <c r="Z1174" s="2"/>
      <c r="AA1174" s="2"/>
      <c r="AB1174" s="2"/>
      <c r="AC1174" s="2"/>
    </row>
    <row r="1175" spans="1:29" ht="8.25" customHeight="1">
      <c r="A1175" s="91"/>
      <c r="B1175" s="91"/>
      <c r="C1175" s="91"/>
      <c r="D1175" s="39"/>
      <c r="E1175" s="91"/>
      <c r="F1175" s="91"/>
      <c r="G1175" s="91"/>
      <c r="H1175" s="91"/>
      <c r="J1175" s="2"/>
      <c r="K1175" s="2"/>
      <c r="L1175" s="2"/>
      <c r="M1175" s="3"/>
      <c r="N1175" s="2"/>
      <c r="O1175" s="3"/>
      <c r="P1175" s="2"/>
      <c r="Q1175" s="3"/>
      <c r="R1175" s="3"/>
      <c r="S1175" s="2"/>
      <c r="T1175" s="3"/>
      <c r="U1175" s="2"/>
      <c r="V1175" s="3"/>
      <c r="W1175" s="2"/>
      <c r="X1175" s="3"/>
      <c r="Y1175" s="2"/>
      <c r="Z1175" s="2"/>
      <c r="AA1175" s="2"/>
      <c r="AB1175" s="2"/>
      <c r="AC1175" s="2"/>
    </row>
    <row r="1176" spans="1:29" ht="13">
      <c r="A1176" s="185" t="s">
        <v>3573</v>
      </c>
      <c r="B1176" s="186"/>
      <c r="C1176" s="186"/>
      <c r="D1176" s="186"/>
      <c r="E1176" s="186"/>
      <c r="F1176" s="186"/>
      <c r="G1176" s="186"/>
      <c r="H1176" s="186"/>
      <c r="I1176" s="186"/>
      <c r="J1176" s="2"/>
      <c r="K1176" s="2"/>
      <c r="L1176" s="2"/>
      <c r="M1176" s="3"/>
      <c r="N1176" s="2"/>
      <c r="O1176" s="3"/>
      <c r="P1176" s="2"/>
      <c r="Q1176" s="3"/>
      <c r="R1176" s="3"/>
      <c r="S1176" s="2"/>
      <c r="T1176" s="3"/>
      <c r="U1176" s="2"/>
      <c r="V1176" s="3"/>
      <c r="W1176" s="2"/>
      <c r="X1176" s="3"/>
      <c r="Y1176" s="2"/>
      <c r="Z1176" s="2"/>
      <c r="AA1176" s="2"/>
      <c r="AB1176" s="2"/>
      <c r="AC1176" s="2"/>
    </row>
    <row r="1177" spans="1:29" ht="8.25" customHeight="1">
      <c r="A1177" s="185"/>
      <c r="B1177" s="186"/>
      <c r="C1177" s="186"/>
      <c r="D1177" s="186"/>
      <c r="E1177" s="186"/>
      <c r="F1177" s="186"/>
      <c r="G1177" s="186"/>
      <c r="H1177" s="186"/>
      <c r="I1177" s="186"/>
      <c r="J1177" s="2"/>
      <c r="K1177" s="2"/>
      <c r="L1177" s="2"/>
      <c r="M1177" s="3"/>
      <c r="N1177" s="2"/>
      <c r="O1177" s="3"/>
      <c r="P1177" s="2"/>
      <c r="Q1177" s="3"/>
      <c r="R1177" s="3"/>
      <c r="S1177" s="2"/>
      <c r="T1177" s="3"/>
      <c r="U1177" s="2"/>
      <c r="V1177" s="3"/>
      <c r="W1177" s="2"/>
      <c r="X1177" s="3"/>
      <c r="Y1177" s="2"/>
      <c r="Z1177" s="2"/>
      <c r="AA1177" s="2"/>
      <c r="AB1177" s="2"/>
      <c r="AC1177" s="2"/>
    </row>
    <row r="1178" spans="1:29" ht="25" customHeight="1">
      <c r="A1178" s="185" t="s">
        <v>3574</v>
      </c>
      <c r="B1178" s="186"/>
      <c r="C1178" s="186"/>
      <c r="D1178" s="186"/>
      <c r="E1178" s="186"/>
      <c r="F1178" s="186"/>
      <c r="G1178" s="186"/>
      <c r="H1178" s="186"/>
      <c r="I1178" s="186"/>
      <c r="J1178" s="2"/>
      <c r="K1178" s="2"/>
      <c r="L1178" s="2"/>
      <c r="M1178" s="3"/>
      <c r="N1178" s="2"/>
      <c r="O1178" s="3"/>
      <c r="P1178" s="2"/>
      <c r="Q1178" s="3"/>
      <c r="R1178" s="3"/>
      <c r="S1178" s="2"/>
      <c r="T1178" s="3"/>
      <c r="U1178" s="2"/>
      <c r="V1178" s="3"/>
      <c r="W1178" s="2"/>
      <c r="X1178" s="3"/>
      <c r="Y1178" s="2"/>
      <c r="Z1178" s="2"/>
      <c r="AA1178" s="2"/>
      <c r="AB1178" s="2"/>
      <c r="AC1178" s="2"/>
    </row>
    <row r="1179" spans="1:29" ht="8.25" customHeight="1">
      <c r="A1179" s="185"/>
      <c r="B1179" s="186"/>
      <c r="C1179" s="186"/>
      <c r="D1179" s="186"/>
      <c r="E1179" s="186"/>
      <c r="F1179" s="186"/>
      <c r="G1179" s="186"/>
      <c r="H1179" s="186"/>
      <c r="I1179" s="186"/>
      <c r="J1179" s="2"/>
      <c r="K1179" s="2"/>
      <c r="L1179" s="2"/>
      <c r="M1179" s="3"/>
      <c r="N1179" s="2"/>
      <c r="O1179" s="3"/>
      <c r="P1179" s="2"/>
      <c r="Q1179" s="3"/>
      <c r="R1179" s="3"/>
      <c r="S1179" s="2"/>
      <c r="T1179" s="3"/>
      <c r="U1179" s="2"/>
      <c r="V1179" s="3"/>
      <c r="W1179" s="2"/>
      <c r="X1179" s="3"/>
      <c r="Y1179" s="2"/>
      <c r="Z1179" s="2"/>
      <c r="AA1179" s="2"/>
      <c r="AB1179" s="2"/>
      <c r="AC1179" s="2"/>
    </row>
    <row r="1180" spans="1:29" ht="30" customHeight="1">
      <c r="A1180" s="187" t="s">
        <v>3575</v>
      </c>
      <c r="B1180" s="186"/>
      <c r="C1180" s="186"/>
      <c r="D1180" s="186"/>
      <c r="E1180" s="186"/>
      <c r="F1180" s="186"/>
      <c r="G1180" s="186"/>
      <c r="H1180" s="186"/>
      <c r="I1180" s="186"/>
      <c r="J1180" s="2"/>
      <c r="K1180" s="2"/>
      <c r="L1180" s="2"/>
      <c r="M1180" s="3"/>
      <c r="N1180" s="2"/>
      <c r="O1180" s="3"/>
      <c r="P1180" s="2"/>
      <c r="Q1180" s="3"/>
      <c r="R1180" s="3"/>
      <c r="S1180" s="2"/>
      <c r="T1180" s="3"/>
      <c r="U1180" s="2"/>
      <c r="V1180" s="3"/>
      <c r="W1180" s="2"/>
      <c r="X1180" s="3"/>
      <c r="Y1180" s="2"/>
      <c r="Z1180" s="2"/>
      <c r="AA1180" s="2"/>
      <c r="AB1180" s="2"/>
      <c r="AC1180" s="2"/>
    </row>
    <row r="1181" spans="1:29" ht="8.25" customHeight="1">
      <c r="A1181" s="185"/>
      <c r="B1181" s="186"/>
      <c r="C1181" s="186"/>
      <c r="D1181" s="186"/>
      <c r="E1181" s="186"/>
      <c r="F1181" s="186"/>
      <c r="G1181" s="186"/>
      <c r="H1181" s="186"/>
      <c r="I1181" s="186"/>
      <c r="J1181" s="2"/>
      <c r="K1181" s="2"/>
      <c r="L1181" s="2"/>
      <c r="M1181" s="3"/>
      <c r="N1181" s="2"/>
      <c r="O1181" s="3"/>
      <c r="P1181" s="2"/>
      <c r="Q1181" s="3"/>
      <c r="R1181" s="3"/>
      <c r="S1181" s="2"/>
      <c r="T1181" s="3"/>
      <c r="U1181" s="2"/>
      <c r="V1181" s="3"/>
      <c r="W1181" s="2"/>
      <c r="X1181" s="3"/>
      <c r="Y1181" s="2"/>
      <c r="Z1181" s="2"/>
      <c r="AA1181" s="2"/>
      <c r="AB1181" s="2"/>
      <c r="AC1181" s="2"/>
    </row>
    <row r="1182" spans="1:29" ht="33" customHeight="1">
      <c r="A1182" s="185" t="s">
        <v>3576</v>
      </c>
      <c r="B1182" s="186"/>
      <c r="C1182" s="186"/>
      <c r="D1182" s="186"/>
      <c r="E1182" s="186"/>
      <c r="F1182" s="186"/>
      <c r="G1182" s="186"/>
      <c r="H1182" s="186"/>
      <c r="I1182" s="186"/>
      <c r="J1182" s="2"/>
      <c r="K1182" s="2"/>
      <c r="L1182" s="2"/>
      <c r="M1182" s="3"/>
      <c r="N1182" s="2"/>
      <c r="O1182" s="3"/>
      <c r="P1182" s="2"/>
      <c r="Q1182" s="3"/>
      <c r="R1182" s="3"/>
      <c r="S1182" s="2"/>
      <c r="T1182" s="3"/>
      <c r="U1182" s="2"/>
      <c r="V1182" s="3"/>
      <c r="W1182" s="2"/>
      <c r="X1182" s="3"/>
      <c r="Y1182" s="2"/>
      <c r="Z1182" s="2"/>
      <c r="AA1182" s="2"/>
      <c r="AB1182" s="2"/>
      <c r="AC1182" s="2"/>
    </row>
    <row r="1183" spans="1:29" ht="8.25" customHeight="1">
      <c r="A1183" s="185"/>
      <c r="B1183" s="186"/>
      <c r="C1183" s="186"/>
      <c r="D1183" s="186"/>
      <c r="E1183" s="186"/>
      <c r="F1183" s="186"/>
      <c r="G1183" s="186"/>
      <c r="H1183" s="186"/>
      <c r="I1183" s="186"/>
      <c r="J1183" s="2"/>
      <c r="K1183" s="2"/>
      <c r="L1183" s="2"/>
      <c r="M1183" s="3"/>
      <c r="N1183" s="2"/>
      <c r="O1183" s="3"/>
      <c r="P1183" s="2"/>
      <c r="Q1183" s="3"/>
      <c r="R1183" s="3"/>
      <c r="S1183" s="2"/>
      <c r="T1183" s="3"/>
      <c r="U1183" s="2"/>
      <c r="V1183" s="3"/>
      <c r="W1183" s="2"/>
      <c r="X1183" s="3"/>
      <c r="Y1183" s="2"/>
      <c r="Z1183" s="2"/>
      <c r="AA1183" s="2"/>
      <c r="AB1183" s="2"/>
      <c r="AC1183" s="2"/>
    </row>
    <row r="1184" spans="1:29" ht="29" customHeight="1">
      <c r="A1184" s="185" t="s">
        <v>3577</v>
      </c>
      <c r="B1184" s="186"/>
      <c r="C1184" s="186"/>
      <c r="D1184" s="186"/>
      <c r="E1184" s="186"/>
      <c r="F1184" s="186"/>
      <c r="G1184" s="186"/>
      <c r="H1184" s="186"/>
      <c r="I1184" s="186"/>
      <c r="J1184" s="2"/>
      <c r="K1184" s="2"/>
      <c r="L1184" s="2"/>
      <c r="M1184" s="3"/>
      <c r="N1184" s="2"/>
      <c r="O1184" s="3"/>
      <c r="P1184" s="2"/>
      <c r="Q1184" s="3"/>
      <c r="R1184" s="3"/>
      <c r="S1184" s="2"/>
      <c r="T1184" s="3"/>
      <c r="U1184" s="2"/>
      <c r="V1184" s="3"/>
      <c r="W1184" s="2"/>
      <c r="X1184" s="3"/>
      <c r="Y1184" s="2"/>
      <c r="Z1184" s="2"/>
      <c r="AA1184" s="2"/>
      <c r="AB1184" s="2"/>
      <c r="AC1184" s="2"/>
    </row>
  </sheetData>
  <mergeCells count="87">
    <mergeCell ref="A1141:I1141"/>
    <mergeCell ref="A1142:I1142"/>
    <mergeCell ref="A1143:I1143"/>
    <mergeCell ref="A1144:I1144"/>
    <mergeCell ref="A1136:I1136"/>
    <mergeCell ref="A1137:I1137"/>
    <mergeCell ref="A1138:I1138"/>
    <mergeCell ref="A1139:I1139"/>
    <mergeCell ref="A1140:I1140"/>
    <mergeCell ref="A1131:I1131"/>
    <mergeCell ref="A1132:I1132"/>
    <mergeCell ref="A1133:I1133"/>
    <mergeCell ref="A1134:I1134"/>
    <mergeCell ref="A1135:I1135"/>
    <mergeCell ref="A1126:H1126"/>
    <mergeCell ref="A1127:I1127"/>
    <mergeCell ref="A1128:I1128"/>
    <mergeCell ref="A1129:H1129"/>
    <mergeCell ref="A1130:I1130"/>
    <mergeCell ref="A1121:I1121"/>
    <mergeCell ref="A1122:I1122"/>
    <mergeCell ref="A1123:H1123"/>
    <mergeCell ref="A1124:I1124"/>
    <mergeCell ref="A1125:I1125"/>
    <mergeCell ref="A1116:I1116"/>
    <mergeCell ref="A1117:H1117"/>
    <mergeCell ref="A1118:I1118"/>
    <mergeCell ref="A1119:I1119"/>
    <mergeCell ref="A1120:H1120"/>
    <mergeCell ref="A1111:H1111"/>
    <mergeCell ref="A1112:I1112"/>
    <mergeCell ref="A1113:I1113"/>
    <mergeCell ref="A1114:H1114"/>
    <mergeCell ref="A1115:I1115"/>
    <mergeCell ref="A1106:I1106"/>
    <mergeCell ref="A1107:I1107"/>
    <mergeCell ref="A1108:I1108"/>
    <mergeCell ref="A1109:I1109"/>
    <mergeCell ref="A1110:I1110"/>
    <mergeCell ref="A960:F960"/>
    <mergeCell ref="A1001:F1001"/>
    <mergeCell ref="A1102:I1102"/>
    <mergeCell ref="A1103:I1103"/>
    <mergeCell ref="A1104:I1104"/>
    <mergeCell ref="A1:H1"/>
    <mergeCell ref="A4:H4"/>
    <mergeCell ref="A5:H5"/>
    <mergeCell ref="A6:H6"/>
    <mergeCell ref="A7:H7"/>
    <mergeCell ref="A1184:I1184"/>
    <mergeCell ref="A1174:I1174"/>
    <mergeCell ref="A1176:I1176"/>
    <mergeCell ref="A1177:I1177"/>
    <mergeCell ref="A1178:I1178"/>
    <mergeCell ref="A1179:I1179"/>
    <mergeCell ref="A1180:I1180"/>
    <mergeCell ref="A1181:I1181"/>
    <mergeCell ref="A1171:I1171"/>
    <mergeCell ref="A1172:I1172"/>
    <mergeCell ref="A1173:I1173"/>
    <mergeCell ref="A1182:I1182"/>
    <mergeCell ref="A1183:I1183"/>
    <mergeCell ref="A1166:I1166"/>
    <mergeCell ref="A1167:I1167"/>
    <mergeCell ref="A1168:I1168"/>
    <mergeCell ref="A1169:I1169"/>
    <mergeCell ref="A1170:I1170"/>
    <mergeCell ref="A1161:I1161"/>
    <mergeCell ref="A1162:I1162"/>
    <mergeCell ref="A1163:I1163"/>
    <mergeCell ref="A1164:I1164"/>
    <mergeCell ref="A1165:I1165"/>
    <mergeCell ref="A1156:I1156"/>
    <mergeCell ref="A1157:I1157"/>
    <mergeCell ref="A1158:I1158"/>
    <mergeCell ref="A1159:I1159"/>
    <mergeCell ref="A1160:I1160"/>
    <mergeCell ref="A1150:I1150"/>
    <mergeCell ref="A1151:I1151"/>
    <mergeCell ref="A1152:I1152"/>
    <mergeCell ref="A1154:I1154"/>
    <mergeCell ref="A1155:I1155"/>
    <mergeCell ref="A1145:I1145"/>
    <mergeCell ref="A1146:I1146"/>
    <mergeCell ref="A1147:I1147"/>
    <mergeCell ref="A1148:I1148"/>
    <mergeCell ref="A1149:I1149"/>
  </mergeCells>
  <hyperlinks>
    <hyperlink ref="A1104" r:id="rId1" xr:uid="{00000000-0004-0000-0000-000000000000}"/>
  </hyperlinks>
  <pageMargins left="0.19685039370078741" right="0.19685039370078741" top="0.78740157480314965" bottom="0.74803149606299213" header="0" footer="0"/>
  <pageSetup scale="76" fitToHeight="0" orientation="portrait"/>
  <headerFooter>
    <oddFooter>&amp;C&amp;",Normal"&amp;0&amp;K000000Sveriges fågeltaxa 2026&amp;R&amp;",Normal"&amp;0&amp;K000000&amp;P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Kalkylblad</vt:lpstr>
      </vt:variant>
      <vt:variant>
        <vt:i4>1</vt:i4>
      </vt:variant>
      <vt:variant>
        <vt:lpstr>Namngivna områden</vt:lpstr>
      </vt:variant>
      <vt:variant>
        <vt:i4>1</vt:i4>
      </vt:variant>
    </vt:vector>
  </HeadingPairs>
  <TitlesOfParts>
    <vt:vector size="2" baseType="lpstr">
      <vt:lpstr>SVERIGELISTAN 2026</vt:lpstr>
      <vt:lpstr>'SVERIGELISTAN 2026'!Utskriftsområde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Erling Jirle</cp:lastModifiedBy>
  <cp:lastPrinted>2026-04-02T16:00:49Z</cp:lastPrinted>
  <dcterms:modified xsi:type="dcterms:W3CDTF">2026-04-02T16:01:18Z</dcterms:modified>
</cp:coreProperties>
</file>